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2ec8c79b94cfa1/Kreisbrandrat/Schriften des Kreisbrandrates/"/>
    </mc:Choice>
  </mc:AlternateContent>
  <bookViews>
    <workbookView xWindow="0" yWindow="0" windowWidth="28800" windowHeight="13710" firstSheet="1" activeTab="6"/>
  </bookViews>
  <sheets>
    <sheet name="Titelseite" sheetId="10" r:id="rId1"/>
    <sheet name="Dateneingabe" sheetId="3" r:id="rId2"/>
    <sheet name="Richtwertverfahren" sheetId="1" r:id="rId3"/>
    <sheet name="DVGW Grundschutz" sheetId="4" r:id="rId4"/>
    <sheet name="Schreiben an Gemeinde" sheetId="5" r:id="rId5"/>
    <sheet name="Ermittlung was vorhanden ist" sheetId="7" r:id="rId6"/>
    <sheet name="Hilfreiches einfach erklärt" sheetId="8" r:id="rId7"/>
    <sheet name="Artikel Schober" sheetId="9" r:id="rId8"/>
    <sheet name="Rechenblatt Richtwerte" sheetId="2" state="hidden" r:id="rId9"/>
  </sheets>
  <externalReferences>
    <externalReference r:id="rId10"/>
  </externalReferences>
  <definedNames>
    <definedName name="_xlnm.Print_Area" localSheetId="1">Dateneingabe!$B$1:$K$58</definedName>
    <definedName name="_xlnm.Print_Area" localSheetId="3">'DVGW Grundschutz'!$A$1:$H$38</definedName>
    <definedName name="_xlnm.Print_Area" localSheetId="5">'Ermittlung was vorhanden ist'!$Q$1:$AC$27</definedName>
    <definedName name="_xlnm.Print_Area" localSheetId="6">'Hilfreiches einfach erklärt'!$A$1:$H$60</definedName>
    <definedName name="_xlnm.Print_Area" localSheetId="2">Richtwertverfahren!$A$1:$L$45</definedName>
    <definedName name="_xlnm.Print_Area" localSheetId="4">'Schreiben an Gemeinde'!$A$1:$G$45</definedName>
  </definedNames>
  <calcPr calcId="171027"/>
</workbook>
</file>

<file path=xl/calcChain.xml><?xml version="1.0" encoding="utf-8"?>
<calcChain xmlns="http://schemas.openxmlformats.org/spreadsheetml/2006/main">
  <c r="N25" i="7" l="1"/>
  <c r="N24" i="7"/>
  <c r="D20" i="7" l="1"/>
  <c r="K26" i="7"/>
  <c r="C1" i="1" l="1"/>
  <c r="K9" i="1" l="1"/>
  <c r="K15" i="1" l="1"/>
  <c r="K14" i="1"/>
  <c r="K13" i="1"/>
  <c r="K11" i="1"/>
  <c r="K10" i="1"/>
  <c r="K8" i="1"/>
  <c r="K7" i="1"/>
  <c r="K6" i="1"/>
  <c r="K12" i="1"/>
  <c r="F5" i="8" l="1"/>
  <c r="F6" i="8"/>
  <c r="F7" i="8"/>
  <c r="F8" i="8"/>
  <c r="F9" i="8"/>
  <c r="F10" i="8"/>
  <c r="F4" i="8"/>
  <c r="E5" i="8"/>
  <c r="E6" i="8"/>
  <c r="E7" i="8"/>
  <c r="E8" i="8"/>
  <c r="E9" i="8"/>
  <c r="E10" i="8"/>
  <c r="E4" i="8"/>
  <c r="G6" i="5" l="1"/>
  <c r="G11" i="5" s="1"/>
  <c r="L8" i="1"/>
  <c r="B7" i="5" l="1"/>
  <c r="L10" i="1" l="1"/>
  <c r="L9" i="1"/>
  <c r="L6" i="1"/>
  <c r="I34" i="1"/>
  <c r="I36" i="1" s="1"/>
  <c r="K36" i="1" s="1"/>
  <c r="I28" i="1"/>
  <c r="K28" i="1" s="1"/>
  <c r="L15" i="1"/>
  <c r="K33" i="2"/>
  <c r="J33" i="2"/>
  <c r="I33" i="2"/>
  <c r="H33" i="2"/>
  <c r="K32" i="2"/>
  <c r="J32" i="2"/>
  <c r="I32" i="2"/>
  <c r="H32" i="2"/>
  <c r="K31" i="2"/>
  <c r="J31" i="2"/>
  <c r="I31" i="2"/>
  <c r="K30" i="2"/>
  <c r="J30" i="2"/>
  <c r="I30" i="2"/>
  <c r="K29" i="2"/>
  <c r="J29" i="2"/>
  <c r="I29" i="2"/>
  <c r="K28" i="2"/>
  <c r="J28" i="2"/>
  <c r="K27" i="2"/>
  <c r="J27" i="2"/>
  <c r="K26" i="2"/>
  <c r="J26" i="2"/>
  <c r="K25" i="2"/>
  <c r="K24" i="2"/>
  <c r="K23" i="2"/>
  <c r="L17" i="1" l="1"/>
  <c r="K38" i="1"/>
  <c r="K16" i="1"/>
  <c r="G18" i="1" l="1"/>
  <c r="I19" i="1" s="1"/>
  <c r="I22" i="1" s="1"/>
  <c r="J22" i="1"/>
  <c r="I42" i="1"/>
  <c r="F45" i="1" l="1"/>
  <c r="J42" i="1"/>
  <c r="I45" i="1"/>
</calcChain>
</file>

<file path=xl/comments1.xml><?xml version="1.0" encoding="utf-8"?>
<comments xmlns="http://schemas.openxmlformats.org/spreadsheetml/2006/main">
  <authors>
    <author>Alois Schraufstetter</author>
  </authors>
  <commentList>
    <comment ref="C1" authorId="0" shapeId="0">
      <text>
        <r>
          <rPr>
            <sz val="8"/>
            <color indexed="81"/>
            <rFont val="Tahoma"/>
            <family val="2"/>
          </rPr>
          <t>Bitte Objektdaten eintragen</t>
        </r>
      </text>
    </comment>
    <comment ref="E27" authorId="0" shapeId="0">
      <text>
        <r>
          <rPr>
            <b/>
            <sz val="8"/>
            <color indexed="81"/>
            <rFont val="Tahoma"/>
            <charset val="1"/>
          </rPr>
          <t>kürzeste Anfahrt einer Wehr eintragen</t>
        </r>
      </text>
    </comment>
    <comment ref="G27" authorId="0" shapeId="0">
      <text>
        <r>
          <rPr>
            <b/>
            <sz val="8"/>
            <color indexed="81"/>
            <rFont val="Tahoma"/>
            <charset val="1"/>
          </rPr>
          <t>Längste Anfahrtszeit der alarmierten Wehren eintragen</t>
        </r>
      </text>
    </comment>
    <comment ref="I32" authorId="0" shapeId="0">
      <text>
        <r>
          <rPr>
            <b/>
            <sz val="8"/>
            <color indexed="81"/>
            <rFont val="Tahoma"/>
            <charset val="1"/>
          </rPr>
          <t>Zeit von Wahrnehmung bis zur Alarmierung</t>
        </r>
      </text>
    </comment>
    <comment ref="E33" authorId="0" shapeId="0">
      <text>
        <r>
          <rPr>
            <b/>
            <sz val="8"/>
            <color indexed="81"/>
            <rFont val="Tahoma"/>
            <charset val="1"/>
          </rPr>
          <t>kürzeste Alarmweg bis zum Eintreffen der Wehr</t>
        </r>
      </text>
    </comment>
    <comment ref="G33" authorId="0" shapeId="0">
      <text>
        <r>
          <rPr>
            <b/>
            <sz val="8"/>
            <color indexed="81"/>
            <rFont val="Tahoma"/>
            <charset val="1"/>
          </rPr>
          <t>Längster Weg in Minuten einer Wehr!</t>
        </r>
      </text>
    </comment>
  </commentList>
</comments>
</file>

<file path=xl/comments2.xml><?xml version="1.0" encoding="utf-8"?>
<comments xmlns="http://schemas.openxmlformats.org/spreadsheetml/2006/main">
  <authors>
    <author>Alois Schraufstetter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Alois Schraufstetter:</t>
        </r>
        <r>
          <rPr>
            <sz val="9"/>
            <color indexed="81"/>
            <rFont val="Segoe UI"/>
            <family val="2"/>
          </rPr>
          <t xml:space="preserve">
Nennweite des Leitungsstranges angeben in mm
nicht des Hydranten!
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Alois Schraufstetter:</t>
        </r>
        <r>
          <rPr>
            <sz val="9"/>
            <color indexed="81"/>
            <rFont val="Segoe UI"/>
            <family val="2"/>
          </rPr>
          <t xml:space="preserve">
Nennweite des aufgesetzten Hydranten angeben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Alois Schraufstetter:</t>
        </r>
        <r>
          <rPr>
            <sz val="9"/>
            <color indexed="81"/>
            <rFont val="Segoe UI"/>
            <family val="2"/>
          </rPr>
          <t xml:space="preserve">
Druck der Leitung die am Hydranten messbar ist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Alois Schraufstetter:</t>
        </r>
        <r>
          <rPr>
            <sz val="9"/>
            <color indexed="81"/>
            <rFont val="Segoe UI"/>
            <family val="2"/>
          </rPr>
          <t xml:space="preserve">
Der errechnete Wert geht in die Addition der Gesamtberechnung</t>
        </r>
      </text>
    </comment>
  </commentList>
</comments>
</file>

<file path=xl/sharedStrings.xml><?xml version="1.0" encoding="utf-8"?>
<sst xmlns="http://schemas.openxmlformats.org/spreadsheetml/2006/main" count="933" uniqueCount="690">
  <si>
    <t>Zeitwert [min]</t>
  </si>
  <si>
    <t>Brandempfindlichkeit</t>
  </si>
  <si>
    <t>Objekt:</t>
  </si>
  <si>
    <t>Ergebnis nach</t>
  </si>
  <si>
    <t>Ermittlungs- und Richtwertblatt</t>
  </si>
  <si>
    <t>Annäherungswerte</t>
  </si>
  <si>
    <t>1.</t>
  </si>
  <si>
    <t>Lage des Schutzbereichs/Schutzobjekts</t>
  </si>
  <si>
    <t>=</t>
  </si>
  <si>
    <t>2.</t>
  </si>
  <si>
    <t>Anfahrt</t>
  </si>
  <si>
    <t>3.</t>
  </si>
  <si>
    <t>Bauweise</t>
  </si>
  <si>
    <t>4.</t>
  </si>
  <si>
    <t>Nutzung</t>
  </si>
  <si>
    <t>5.</t>
  </si>
  <si>
    <t>Brandabschnitte</t>
  </si>
  <si>
    <t>6.</t>
  </si>
  <si>
    <t>Zugänglichkeit</t>
  </si>
  <si>
    <t>7.</t>
  </si>
  <si>
    <t>Löschmittel - Löschmittelversorgung</t>
  </si>
  <si>
    <t>8.</t>
  </si>
  <si>
    <t>Feuermelde- und Alarmweg</t>
  </si>
  <si>
    <t>9.</t>
  </si>
  <si>
    <t>Löschhilfe</t>
  </si>
  <si>
    <t>10.</t>
  </si>
  <si>
    <t>Besondere Gefahrenpunkte</t>
  </si>
  <si>
    <t>Summe der Annäherungswerte =</t>
  </si>
  <si>
    <t>Brandempfindlichkeit B =</t>
  </si>
  <si>
    <t>Spezifische Brandausweitung =</t>
  </si>
  <si>
    <t>--------</t>
  </si>
  <si>
    <t>Löscherfolgsklasse (z. B. II 2,8)</t>
  </si>
  <si>
    <t>+</t>
  </si>
  <si>
    <t>Anfahrt =</t>
  </si>
  <si>
    <t>---------------------------</t>
  </si>
  <si>
    <t>min</t>
  </si>
  <si>
    <t>Feuermeldeweg</t>
  </si>
  <si>
    <t>Alarmweg =</t>
  </si>
  <si>
    <t>Feuermelde- und Alarmweg =</t>
  </si>
  <si>
    <t>Summe der aufgerundeten Zeiten = ZEITWERT =</t>
  </si>
  <si>
    <t>Richtwert</t>
  </si>
  <si>
    <t>Kräftebedarf zur Brandbekämpfung =</t>
  </si>
  <si>
    <t>Löschwasserbedarf =</t>
  </si>
  <si>
    <t>l/min =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</si>
  <si>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/2 Std. Regelwert</t>
    </r>
  </si>
  <si>
    <t>Lage des Objekts</t>
  </si>
  <si>
    <t xml:space="preserve"> </t>
  </si>
  <si>
    <t>offene Bebauung bis 25% Dichte</t>
  </si>
  <si>
    <t>halboffene bis 25% oder offene über 25%</t>
  </si>
  <si>
    <t>geschlossene Bebauung bis 25% Bebauungsdichte oder halboffene über 25%</t>
  </si>
  <si>
    <t>geschlossene Bebauung bis 50%</t>
  </si>
  <si>
    <t>geschlossene Bebauung bis 75%</t>
  </si>
  <si>
    <t>geschlossene Bebauung über 75%</t>
  </si>
  <si>
    <t>gesichert, Fahrzeit bis 5 Minuten</t>
  </si>
  <si>
    <t>teilweise bis 5 oder gesichert bis 10Minuten</t>
  </si>
  <si>
    <t>teilweise bis 10 oder gesichert bis 15 Minuten</t>
  </si>
  <si>
    <t>teilweise bis 15 oder gesichert bis 20 Minuten</t>
  </si>
  <si>
    <t>teilweise bis 20 oder gesichert bis 25 Minuten</t>
  </si>
  <si>
    <t>nicht gesichert</t>
  </si>
  <si>
    <t>I=feuerbeständige Umfassungen, hartes Dach</t>
  </si>
  <si>
    <t>II= feuerhemmende Umfassungen, hartes Dach</t>
  </si>
  <si>
    <t>IV= nicht feuerbeständige Umfassungen, weiches Dach</t>
  </si>
  <si>
    <t>Wohnungen,öffentliche Gebäude, Verwaltungsgebäude</t>
  </si>
  <si>
    <t>Gewerbe- und Industriebetriebe</t>
  </si>
  <si>
    <t>Gewerbe- und Industriebetriebe mit erhöhter Brandempfindlichkeit</t>
  </si>
  <si>
    <t>Landwirtschaft</t>
  </si>
  <si>
    <t>ausreichend oder nicht erforderlich</t>
  </si>
  <si>
    <t xml:space="preserve">  </t>
  </si>
  <si>
    <t>teilweise ausreichend oder mangelhaft</t>
  </si>
  <si>
    <t>nicht ausreichend oder nicht vorhanden</t>
  </si>
  <si>
    <t>nicht ausreichend oder nicht vorhanden und zusätzlich Feuerbrücken</t>
  </si>
  <si>
    <t>Zugänglichkeit (Flucht-Rettung-Angriff)</t>
  </si>
  <si>
    <t>nicht behindert</t>
  </si>
  <si>
    <t>teil-oder zeitweise behindert (größer 3 VG)</t>
  </si>
  <si>
    <t>stark behindert</t>
  </si>
  <si>
    <t>Löschmittel und Löschmittelversorgung</t>
  </si>
  <si>
    <t>ausreichend</t>
  </si>
  <si>
    <t>teilweise ausreichend</t>
  </si>
  <si>
    <t>nicht ausreichend</t>
  </si>
  <si>
    <t>Feuer-und Alarmweg</t>
  </si>
  <si>
    <t>gesichert, bis 5 Minuten</t>
  </si>
  <si>
    <t>gesichert, bis 10 Minuten</t>
  </si>
  <si>
    <t>gesichert, bis 15 Minuten</t>
  </si>
  <si>
    <t>gesichert, bis 20 Minuten</t>
  </si>
  <si>
    <t>gesichert, bis 25 Minuten</t>
  </si>
  <si>
    <t>teilweise gesichert</t>
  </si>
  <si>
    <t>öffentliche Löschhilfe ausreichend, Selbsthilfe ausreichend oder nicht erfoderlich</t>
  </si>
  <si>
    <t>öffentliche Löschhilfe ausreichend, Selbsthilfe nicht ausreichend</t>
  </si>
  <si>
    <t>öffentliche Löschhilfe teilweise ausreichend, Selbsthilfe ausreichend oder nicht erfoderlich</t>
  </si>
  <si>
    <t>öffentliche Löschhilfe teilweise ausreichend, Selbsthilfe nicht ausreichend</t>
  </si>
  <si>
    <t>öffentliche Löschhilfe nicht ausreichend, Selbsthilfe ausreichend oder nicht erfoderlich</t>
  </si>
  <si>
    <t>öffentliche Löschhilfe nicht ausreichend, Selbsthilfe nicht ausreichend oder nicht erfoderlich</t>
  </si>
  <si>
    <t>welche die Brandausweitung begünstigen oder die Brandbekämpfung behindern</t>
  </si>
  <si>
    <t>nicht zu erwarten oder aufgehoben durch außergewöhnliche Selbsthilfeeinrichtungen</t>
  </si>
  <si>
    <t>bis 5</t>
  </si>
  <si>
    <t>nochmals verstärkt …..5-7 Punkte</t>
  </si>
  <si>
    <t>III= nicht feuerh. Umfassungen, hartes Dach oder feuerbeständig und weiches Dach</t>
  </si>
  <si>
    <t>teilweise zu erwarten (Ansamml. v. Menschen, Dachluken, Fensterflächen etc. Fehlen von BMA</t>
  </si>
  <si>
    <t>in erhöhtem Maße zu erwarten, sehr große Ausdehnung des Gebäudes, Lagerung brennb. Materialien</t>
  </si>
  <si>
    <t>Hinweis: 1 Löschgruppe = 10l/sec = 600l/min=36m³/h=72m³/2h</t>
  </si>
  <si>
    <t>aureichend</t>
  </si>
  <si>
    <t>Veränderungen bei Gebäuden</t>
  </si>
  <si>
    <t>Richtwerte für den LW-Bedarf nach DVGW-Arbeitsblatt W 405</t>
  </si>
  <si>
    <t>Zahl der Vollgeschosse</t>
  </si>
  <si>
    <t>Geschossflächenzahl</t>
  </si>
  <si>
    <t>Baumassenzahl</t>
  </si>
  <si>
    <t>Klein-</t>
  </si>
  <si>
    <t>siedlung</t>
  </si>
  <si>
    <t>Wochenend-</t>
  </si>
  <si>
    <t>hausgebiete</t>
  </si>
  <si>
    <t>Reine Wohngebiete</t>
  </si>
  <si>
    <t>Mischgebiete</t>
  </si>
  <si>
    <t>Gewerbebetriebe</t>
  </si>
  <si>
    <t>Kerngebiete</t>
  </si>
  <si>
    <t>Industrie-</t>
  </si>
  <si>
    <t>gebiete</t>
  </si>
  <si>
    <t>&lt;2</t>
  </si>
  <si>
    <t>&lt;3</t>
  </si>
  <si>
    <t>&gt;3</t>
  </si>
  <si>
    <t>&gt;1</t>
  </si>
  <si>
    <t>&lt; 0,4</t>
  </si>
  <si>
    <t>&lt;0,3 - 0,6</t>
  </si>
  <si>
    <t>0,7 - 1,32</t>
  </si>
  <si>
    <t>0,7 - 1,0</t>
  </si>
  <si>
    <t>1,0 - 2,4</t>
  </si>
  <si>
    <t>&lt; 9</t>
  </si>
  <si>
    <t>klein</t>
  </si>
  <si>
    <t>mittel</t>
  </si>
  <si>
    <t>groß</t>
  </si>
  <si>
    <t>Braudausbreitungsgefahr beurteilt nach der Brandschutzdiensstelle:</t>
  </si>
  <si>
    <t>24m³/h</t>
  </si>
  <si>
    <t>48m³/h</t>
  </si>
  <si>
    <t>96m³/h</t>
  </si>
  <si>
    <t>192m³/h</t>
  </si>
  <si>
    <t>Gewerbe-</t>
  </si>
  <si>
    <t>betriebe</t>
  </si>
  <si>
    <t>400l/min</t>
  </si>
  <si>
    <t>800l/min</t>
  </si>
  <si>
    <t>1600/l/min</t>
  </si>
  <si>
    <t>1600l/min</t>
  </si>
  <si>
    <t>3200l/min</t>
  </si>
  <si>
    <t>in Kubikmeter auf 1 Stunde gerechnet</t>
  </si>
  <si>
    <t>in Liter pro Minute gerechnet</t>
  </si>
  <si>
    <t>Objektschutz</t>
  </si>
  <si>
    <t>Grundschutz</t>
  </si>
  <si>
    <t>festzulegender Löschwasserbedarf für den Grundschutz einer Gemeinde</t>
  </si>
  <si>
    <t>Durch die Brandschutzdienststelle/Kreisbrandrat Landkreis Deggendorf</t>
  </si>
  <si>
    <t>wird für das Objekt folgender Grundschutzwert festgelegt:</t>
  </si>
  <si>
    <t>Löschwasser durch den Wasserlieferanten oder Gemeinde</t>
  </si>
  <si>
    <t>dem Bauamt schriftlich nachgewiesen werden.</t>
  </si>
  <si>
    <r>
      <t xml:space="preserve">Auf die Dauer von </t>
    </r>
    <r>
      <rPr>
        <b/>
        <u/>
        <sz val="14"/>
        <color theme="1"/>
        <rFont val="Calibri"/>
        <family val="2"/>
        <scheme val="minor"/>
      </rPr>
      <t>zwei Stunden</t>
    </r>
    <r>
      <rPr>
        <sz val="11"/>
        <color theme="1"/>
        <rFont val="Calibri"/>
        <family val="2"/>
        <scheme val="minor"/>
      </rPr>
      <t xml:space="preserve"> müssen insgesamt</t>
    </r>
  </si>
  <si>
    <t>Alois Schraufstetter</t>
  </si>
  <si>
    <t>Kreisbrandrat</t>
  </si>
  <si>
    <t>(Objekt: Ansiedlung, Bebauungsgebiet….)</t>
  </si>
  <si>
    <t>I</t>
  </si>
  <si>
    <t>II</t>
  </si>
  <si>
    <t>III</t>
  </si>
  <si>
    <t>1 - 1,9</t>
  </si>
  <si>
    <t>2- 2,9</t>
  </si>
  <si>
    <t>3 und mehr</t>
  </si>
  <si>
    <t>im Durchschnitt gute Voraussetzungen für den Löscherfolg</t>
  </si>
  <si>
    <t>im Durchschnitt mittemäßige Voraussetzungen für den Löscherfolg</t>
  </si>
  <si>
    <t>im Durchschnitt ungenügende Voraussetzungen für den Löscherfolg</t>
  </si>
  <si>
    <t>Richtwert zur Planung im Löschwasserbereich</t>
  </si>
  <si>
    <t>Bereitstellung von Löschwasser</t>
  </si>
  <si>
    <t>Sehr geehrte Damen und Herren,</t>
  </si>
  <si>
    <t xml:space="preserve">Objekt: </t>
  </si>
  <si>
    <t>Brandschutzdienstelle Landkreis Deggendorf</t>
  </si>
  <si>
    <t>Kreisbrandrat Alois Schraufstetter</t>
  </si>
  <si>
    <t>Landratsamt Deggendorf, Herrenstraße 18, 94469 Deggendorf</t>
  </si>
  <si>
    <t>Verwenden Sie bitte die beigelege Tabelle. Dies vereinfacht die Vorgehensweise.</t>
  </si>
  <si>
    <t xml:space="preserve">im Rahmen einer baurechtlichen Beurteilung der Löschwasserversorgung </t>
  </si>
  <si>
    <t>im Umkreis von 300m für die Feuerwehr vorhanden? (siehe Tabelle)</t>
  </si>
  <si>
    <t>öffentlichem Gebiet oder auf privaten Nachbarbereichen wie etwa Brunnen, Behälter</t>
  </si>
  <si>
    <t>Schwimmbecken, Teiche, Flussläufe? (Tabelle verwenden)</t>
  </si>
  <si>
    <t>kann zur Verfügung gestellt werden?</t>
  </si>
  <si>
    <t>der Mängel zuständig?  (Löschwasserteich: jährliche Reinigung…..)</t>
  </si>
  <si>
    <t>trächtigungen?(Frost, Großverbraucher, Wenigwasser, Zulaufprobleme, Abschieberungen….)</t>
  </si>
  <si>
    <t>Wasserversorgungsleitung im Umkreis von ca. 300m zum o.g. Objekt?</t>
  </si>
  <si>
    <t>hätten wir noch einige Fragen. Wir bitten um Rücksendung bis zum</t>
  </si>
  <si>
    <t xml:space="preserve">1. Welchen Nenndurchmesser (DN) und welchen (statischen) Druck hat die öffentliche </t>
  </si>
  <si>
    <t>2. Wie viele und welche Arten von Hydranten (Unterflur/Überflur/Nennweiten) sind</t>
  </si>
  <si>
    <t>3. Handelt es sich bei diesen Hydranten um ein Ring- oder ein Stichleitungssystem?</t>
  </si>
  <si>
    <t>4. Befinden sich im Umkreis von 300m weiterer Löschwasserentnahmemöglichkeiten auf</t>
  </si>
  <si>
    <t>5. Welche Gesamtlöschwassermenge (l/min) aus der öffentlichen Versorgung</t>
  </si>
  <si>
    <t>6. Besteht die Möglichkeit, die Fördermenge durch eine externe Druckerhöhung zu steigern?</t>
  </si>
  <si>
    <t>7. Ist der ermittelte Wert ein theoretischer oder real gemessener Wert?</t>
  </si>
  <si>
    <t>8. Ist der angegebene Wert auch ganzjährig gültig, oder bestehen jahreszeitliche Beein-</t>
  </si>
  <si>
    <t>9. Werden die Löschwasserentnahmestellen gewartet und wer ist für die Beseitigung</t>
  </si>
  <si>
    <t>Mit freundlichen Grüßen</t>
  </si>
  <si>
    <t>Tel. 0991-3100379 oder  0151-40015668 (bei Nichterreichen bitte auf AB sprechen)</t>
  </si>
  <si>
    <t>Ringleitung</t>
  </si>
  <si>
    <t>DN 80</t>
  </si>
  <si>
    <t>DN 100</t>
  </si>
  <si>
    <t>DN 125</t>
  </si>
  <si>
    <t>DN 150</t>
  </si>
  <si>
    <t>DN 200</t>
  </si>
  <si>
    <t>DN 250</t>
  </si>
  <si>
    <t>DN 300</t>
  </si>
  <si>
    <t>3 bar</t>
  </si>
  <si>
    <t>l/min</t>
  </si>
  <si>
    <t>5 bar</t>
  </si>
  <si>
    <t>Stichleitung</t>
  </si>
  <si>
    <t>Hinweise für die Praxis</t>
  </si>
  <si>
    <t>Unterflur DN80</t>
  </si>
  <si>
    <t>Überflur DN80</t>
  </si>
  <si>
    <t>Überflur DN100</t>
  </si>
  <si>
    <t>Überflur DN150</t>
  </si>
  <si>
    <t>1000 - 1200l/min</t>
  </si>
  <si>
    <t>1300 - 1500l/min</t>
  </si>
  <si>
    <t>1800 - 2250l/min</t>
  </si>
  <si>
    <t>Bsp: Um eine Löschwassermenge von mind. 3200l/min entnehmen zu können, müssen nach obiger</t>
  </si>
  <si>
    <t xml:space="preserve">Tabelle also ca. vier Unterflurhydranten (4 mal 800 = 3200) oder drei Überflurhydranten </t>
  </si>
  <si>
    <t>(DN 100, 3 mal 1300 = 3900) auf einer Versorgungsleitung DN 150 bei 5 bar (=3600l/min)</t>
  </si>
  <si>
    <t>oder DN 200 bei 3 bar (=3800) im Umkreis von 300m vorhanden sein.</t>
  </si>
  <si>
    <t>Armatur</t>
  </si>
  <si>
    <t>D-Strahlrohr</t>
  </si>
  <si>
    <t>mit Mundstück</t>
  </si>
  <si>
    <t>ohne Mundstück</t>
  </si>
  <si>
    <t>C-Strahlrohr</t>
  </si>
  <si>
    <t>B-Strahlrohr</t>
  </si>
  <si>
    <t>Wasserwerfer</t>
  </si>
  <si>
    <t>Wenderohr</t>
  </si>
  <si>
    <t>25l/min</t>
  </si>
  <si>
    <t>Durchflussmenge bei 5bar Fließdruck am Strahlrohr</t>
  </si>
  <si>
    <t>50l/min</t>
  </si>
  <si>
    <t>100l/min</t>
  </si>
  <si>
    <t>200l/min</t>
  </si>
  <si>
    <t>Durch Addieren der Durchflussmengen der eingesetzten Strahlrohre (Druck am Strahlrohr= 5bar)</t>
  </si>
  <si>
    <t>bzw. 8bar Ausgangsdruck an der der Pumpe, lässt sich recht einfach die Gesamtfördermenge</t>
  </si>
  <si>
    <t>bestimmen! Achtung: Feuerwehr nur im Auftrag der Gemeinde, keine Selbstauskunft geben!</t>
  </si>
  <si>
    <t>Rechtliche Vorgaben:</t>
  </si>
  <si>
    <t>dafür zu sorgen, dass drohende Brand-und Explosionsgefahren beseitigt und Brände wirksam</t>
  </si>
  <si>
    <t>bekämpft werden können. ……</t>
  </si>
  <si>
    <t>Nach Absatz 2 haben die Gemeinden zur Erfüllung dieser Aufgaben in den Grenzen ihrer</t>
  </si>
  <si>
    <t>Artikel 1 Absatz 1 BayFwG haben die Gemeinden als Pflichtaufgabe im eigenen Wirkungskreis</t>
  </si>
  <si>
    <t>Leistungsfähigkeit gemeindliche Feuerwehren aufzustellen (Art.4, Abs.1 BayFwG), auszurüsten</t>
  </si>
  <si>
    <t>Löschwasserversorgungsanlagen bereitzustellen und zu unterhalten!</t>
  </si>
  <si>
    <r>
      <t xml:space="preserve">und zu unterhalten. </t>
    </r>
    <r>
      <rPr>
        <b/>
        <sz val="11"/>
        <color theme="1"/>
        <rFont val="Calibri"/>
        <family val="2"/>
        <scheme val="minor"/>
      </rPr>
      <t>Sie haben außerdem in diesen Grenzen die notwendigen</t>
    </r>
  </si>
  <si>
    <t xml:space="preserve">Hinweis: Wird die Bereitstellung von Wasser einem Zweckverband übertragen muss alles ums Thema </t>
  </si>
  <si>
    <t>Löschwasser vertraglich geregelt werden. Dabei ist zu achten, dass die Entnahme von Löschwasser</t>
  </si>
  <si>
    <t xml:space="preserve">für Einsätze und Übungen durch die gemeindliche Feuerwehr jederzeit und kostenfrei </t>
  </si>
  <si>
    <t>für die Feuerwehr auch weiterhin möglich ist. (Unterhalt beachten)</t>
  </si>
  <si>
    <t>Mengen nur aus, einen Zimmerbrand im Entstehungsstadium zu bekämpfen oder zu löschen.</t>
  </si>
  <si>
    <t>Sobald der Brand größer wird, wird in der Regel auch deutlich mehr Löschwasser benötigt. Je schneller</t>
  </si>
  <si>
    <t>diese zusätzliche Menge zur Verfügung steht, desto schneller kann der Löscherfolg gesichert werden.</t>
  </si>
  <si>
    <t>Löschgruppe</t>
  </si>
  <si>
    <r>
      <t>Die kleinste selbstständige taktische Einheit nach der FwDV3 ist eine Löschgruppe! (Stärke 1/8/</t>
    </r>
    <r>
      <rPr>
        <b/>
        <u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</si>
  <si>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t xml:space="preserve">Ein LF führt in der Regel mindestens 8 B-Schläuche a 20m mit um Wasser heranzuführen. Damit ist im </t>
  </si>
  <si>
    <t xml:space="preserve">Erstschlag die Schlaggrenze relativ schnell erreicht! Mit etwas Reserve können lediglich 80m </t>
  </si>
  <si>
    <t>überbrückt werden, wenn man auch noch die Strecke zum Verteiler mit einrechnen muss.</t>
  </si>
  <si>
    <t>Auf diese Entfernung baut auch unsere Empfehlung im LKR auf, dass der Abstand zur</t>
  </si>
  <si>
    <t xml:space="preserve">nächsten Entnahmestelle nicht mehr als max. 120m betragen darf. </t>
  </si>
  <si>
    <t>Argument Tanklöschfahrzeuge</t>
  </si>
  <si>
    <t>Wer versorgt die Feuerwehren mit Löschwasser?</t>
  </si>
  <si>
    <t>Wilfried Schober, Bayerischer Gemeindetag</t>
  </si>
  <si>
    <t>bei näherem Hinsehen als differenziert und für die Beteiligten überraschend anders als gedacht.</t>
  </si>
  <si>
    <t>Die nachfolgenden Betrachtungen sollen einen kleinen Beitrag zum Rechtsfrieden leisten.</t>
  </si>
  <si>
    <t>Die Rechtslage nach dem Bayerischen Feuerwehrgesetz</t>
  </si>
  <si>
    <t>Auf den ersten Blick erscheint die Frage, wer die Feuerwehren mit Löschwasser zu versorgen hat,</t>
  </si>
  <si>
    <t>eindeutig beantwortet. Das Bayerische Feuerwehrgesetz (BayFwG) vom 23. Dezember 1981 (BayRS</t>
  </si>
  <si>
    <t>215-3-1-I), zuletzt geändert durch Gesetz vom 24. Dezember 2002 (GVBl. S. 962), stellt in Art. 1 Abs.</t>
  </si>
  <si>
    <t>2 Satz 2 fest:</t>
  </si>
  <si>
    <t>„Sie (gemeint sind: die Gemeinden) haben in diesen Grenzen (gemeint ist: in den Grenzen ihrer</t>
  </si>
  <si>
    <t>Leistungsfähigkeit) außerdem (gemeint ist: neben ihrer Pflicht, Feuerwehren aufzustellen, auszurüsten</t>
  </si>
  <si>
    <t>und zu unterhalten, Art. 1 Abs. 2 Satz 1) die notwendigen Löschwasserversorgungsanlagen bereit zu</t>
  </si>
  <si>
    <t>stellen und zu unterhalten."</t>
  </si>
  <si>
    <t>Verpflichtet zur Löschwasserversorgung der Feuerwehren sind demnach die Gemeinden. Allerdings</t>
  </si>
  <si>
    <t>nur in den Grenzen ihrer Leistungsfähigkeit. Eine weitere Einschränkung ihrer prinzipiellen</t>
  </si>
  <si>
    <t>Verpflichtung liegt darin, dass sie nur die „notwendigen" Löschwasserversorgungseinrichtungen bereit</t>
  </si>
  <si>
    <t>zu stellen und zu unterhalten haben.</t>
  </si>
  <si>
    <t>Es lohnt sich, die einzelnen Tatbestandsmerkmale einmal genauer unter die Lupe zu nehmen.</t>
  </si>
  <si>
    <t>Die Gemeinden als Verpflichtete</t>
  </si>
  <si>
    <t>Nach Art. 1 Abs. 1 BayFwG haben die Gemeinden als Pflichtaufgabe im eigenen Wirkungskreis neben</t>
  </si>
  <si>
    <t>dem technischen Hilfsdienst dafür zu sorgen, dass drohende Brand- oder Explosionsgefahren beseitigt</t>
  </si>
  <si>
    <t>und Brände wirksam bekämpft werden. Zur Erfüllung dieser Pflichtaufgabe des abwehrenden</t>
  </si>
  <si>
    <t>Brandschutzes haben sie – wie ausgeführt – die notwendigen Löschwasserversorgungsanlagen bereit</t>
  </si>
  <si>
    <t>zu stellen und zu unterhalten.</t>
  </si>
  <si>
    <t>In einem Schreiben vom 14. April 1986 (Az. IB3-3015-11/9(85)) an einen</t>
  </si>
  <si>
    <t>Wasserversorgungszweckverband, der die Frage aufgeworfen hat, wer zur Wartung von Hydranten</t>
  </si>
  <si>
    <t>insbesondere in den Wintermonaten verpflichtet ist, hat das Bayerische Staatsministerium des Innern</t>
  </si>
  <si>
    <t>wie folgt geantwortet (in wesentlichen Auszügen wiedergegeben in Fundstelle 15/1986, Randnummer</t>
  </si>
  <si>
    <t>205 sowie in Brandwacht 1986, S. 182):</t>
  </si>
  <si>
    <t>„Als Löschwasserversorgungsanlagen dienen in der Regel die öffentlichen</t>
  </si>
  <si>
    <t>Wasserversorgungsanlagen, bei deren Planung und Bau Zwecke des Feuerschutzes mit</t>
  </si>
  <si>
    <t>berücksichtigt werden. Dem entsprechend werden bei der finanziellen Förderung der</t>
  </si>
  <si>
    <t>Wasserversorgungsanlage staatliche Zuwendungen auch aus Feuerschutzgründen gewährt. Die</t>
  </si>
  <si>
    <t>Löschwasserversorgung ist zwar rechtlich eigenständig und unabhängig von der Wasserversorgung,</t>
  </si>
  <si>
    <t>sie ist aber tatsächlich und technisch grundsätzlich untrennbare Funktion der gesamten</t>
  </si>
  <si>
    <t>Wasserversorgungsanlage. Das gilt für alle wesentlichen Bestandteile der Anlage, insbesondere für</t>
  </si>
  <si>
    <t>die Wasserversorgungsleitungen, Hochbehälter und Pumpanlagen, die hinsichtlich ihrer Größe und</t>
  </si>
  <si>
    <t>Leistungsfähigkeit auch die Löschwasserversorgung berücksichtigen müssen. Das gilt auch für die</t>
  </si>
  <si>
    <t>Hydranten, da sie neben dem Feuerschutz auch für Leitungsspülungen, die Baustellenversorgung,</t>
  </si>
  <si>
    <t>Straßenreinigung und für andere Zwecke zur Verfügung stehen. Die Wasserversorgungsanlage und</t>
  </si>
  <si>
    <t>die auch anderen Zwecke dienenden Bestandteile können daher nicht je nach ihrer Funktion in</t>
  </si>
  <si>
    <t>einzelne Teile aufgeteilt werden. Hiervon gehen für die Löschwasserversorgung sowohl § 17 Abs. 2</t>
  </si>
  <si>
    <t>des Musters für die gemeindliche Wasserabgabesatzung (MABl 1981 S. 608), Nr. 4.2.1 der DIN 2000</t>
  </si>
  <si>
    <t>BayGTzeitung 12/2004 Seite 1 von 6</t>
  </si>
  <si>
    <t>Zentrale Trinkwasserversorgung wie auch Technische Regeln Arbeitsblatt W 405, Bereitstellung von</t>
  </si>
  <si>
    <t>Löschwasser durch die öffentliche Trinkwasserversorgung, aus.</t>
  </si>
  <si>
    <t>Aufgrund dieser rechtlichen Einordnung der verschiedenen Anlageteile als untrennbare Teile der</t>
  </si>
  <si>
    <t>einheitlichen Wasserversorgungsanlage hat deren Träger grundsätzlich auch die Aufgabe, diese beim</t>
  </si>
  <si>
    <t>Bau oder der Erweiterung einer Wasserversorgungsanlage einzubauen und im Rahmen bestehender</t>
  </si>
  <si>
    <t>Anlagen zu unterhalten und instand zu setzen."</t>
  </si>
  <si>
    <t>Die Löschwasserversorgung ist demgemäß rechtlich eigenständig und unabhängig von der</t>
  </si>
  <si>
    <t>allgemeinen Trinkwasserversorgung zu betrachten. Sie ist eigenständig gesetzlich geregelt, im</t>
  </si>
  <si>
    <t>Bayerischen Feuerwehrgesetz, und unterliegt (wie noch zu zeigen sein wird) eigenen feuerwehrfachlichen</t>
  </si>
  <si>
    <t>Kriterien, enthalten unter anderem in der Vollzugsbekanntmachung zum Bayerischen</t>
  </si>
  <si>
    <t>Feuerwehrgesetz (VollzBekBayFwG) vom 30. März 1983 (MABl. S. 273), zuletzt geändert durch</t>
  </si>
  <si>
    <t>Bekanntmachung vom 28. August 1998 (AllMBl. S. 728). Rechtlich ist also klar zwischen</t>
  </si>
  <si>
    <t>Trinkwasserversorgung einerseits und Löschwasserversorgung andererseits zu trennen. Technisch,</t>
  </si>
  <si>
    <t>und damit tatsächlich, ist jedoch die Löschwasserversorgung in aller Regel untrennbar mit der</t>
  </si>
  <si>
    <t>Wasserversorgungsanlage verbunden, da die öffentlichen Wasserversorgungsanlagen so ausgelegt</t>
  </si>
  <si>
    <t>sind, dass sie auch die Aufgaben der Löschwasserversorgung mit erfüllen. So sieht es auch das</t>
  </si>
  <si>
    <t>Merkblatt des Bayerischen Landesamts für Wasserwirtschaft Nr. 1.9-6 vom 25. April 1994 (abgedruckt</t>
  </si>
  <si>
    <t>in Brandwacht 11/1994, S. 219, 220) unter dem Titel „Bereitstellung von Löschwasser durch die</t>
  </si>
  <si>
    <t>öffentliche Trinkwasserversorgung" vor. Die Gemeinde als Verpflichtete zur Trinkwasserversorgung</t>
  </si>
  <si>
    <t>(vgl. Art. 83 Abs. 1 Bayerische Verfassung, Art. 57 Abs. 2 Satz 1 Gemeindeordnung) muss beim Bau</t>
  </si>
  <si>
    <t>oder bei der Erweiterung einer Wasserversorgungsanlage die für die Löschwasserversorgung</t>
  </si>
  <si>
    <t>erforderlichen Anlagenteile einbauen und letztere unterhalten und instand setzen.</t>
  </si>
  <si>
    <t>Aufgabenübergang auf einen Wasserversorgungszweckverband?</t>
  </si>
  <si>
    <t>Die Praxis hat gezeigt, dass viele Gemeinden finanziell und technisch überfordert wären, wollten sie</t>
  </si>
  <si>
    <t>ihre Gemeindebürger selbst mit Trinkwasser versorgen. Sie gründen daher kommunale</t>
  </si>
  <si>
    <t>Zweckverbände zur Wasserversorgung (vgl. Art. 2 Abs. 1 und 3, Art. 3 Abs. 1 des Gesetzes über die</t>
  </si>
  <si>
    <t>kommunale Zusammenarbeit – KommZG) und übertragen diesen die Aufgabe der Versorgung der</t>
  </si>
  <si>
    <t>Bürgerinnen und Bürger mit Trinkwasser (Art. 17, Art. 19 Abs. 1 Nr. 3 KommZG).</t>
  </si>
  <si>
    <t>Wegen der tatsächlich und technisch untrennbaren Funktion der Wasserversorgungsanlage für die</t>
  </si>
  <si>
    <t>Löschwasserversorgung (s.o.) kommt - anders als im Fall der Aufgabenerledigung durch einen</t>
  </si>
  <si>
    <t>Versorger aus der Privatwirtschaft - im Fall der Trinkwasserversorgung durch einen</t>
  </si>
  <si>
    <t>Wasserversorgungszweckverband eine Aufsplittung zwischen Trinkwasserversorgung durch den</t>
  </si>
  <si>
    <t>Zweckverband einerseits und Löschwasserversorgung durch die Gemeinde andererseits nicht in</t>
  </si>
  <si>
    <t>Betracht. Im oben angeführten Schreiben des Innenministeriums vom 14. April 1986 führt das</t>
  </si>
  <si>
    <t>Ministerium aus: „Ist ein Zweckverband Träger der Wasserversorgungsanlage, so hat dieser</t>
  </si>
  <si>
    <t>grundsätzlich auch ohne ausdrückliche Regelung in der Verbandssatzung die Aufgabe, die</t>
  </si>
  <si>
    <t>üblicherweise mit der Wasserversorgungsanlage verbundenen Löschwasserversorgungseinrichtungen</t>
  </si>
  <si>
    <t>zu betreuen, zu unterhalten und instand zu setzen. Etwas anderes wird nur dann zu gelten haben,</t>
  </si>
  <si>
    <t>wenn in der Verbandssatzung des Wasserversorgungszweckverbands ausdrücklich geregelt ist, dass</t>
  </si>
  <si>
    <t>die Löschwasserversorgung nicht zu den Aufgaben des Zweckverbands gehört."</t>
  </si>
  <si>
    <t>Nach allgemeiner Ansicht (Fundstelle 15/1986, Randnummer 205, Nr. 2; Forster/Pemler, Kommentar</t>
  </si>
  <si>
    <t>zum Bayerischen Feuerwehrgesetz, Art. 1 Randnummer 104 am Ende) ergibt sich also aus der</t>
  </si>
  <si>
    <t>Tatsache, dass ein Wasserversorgungszweckverband eine Gemeinde mit Trinkwasser versorgt, die</t>
  </si>
  <si>
    <t>logische Folge, dass er damit auch die gemeindliche Pflicht der Sicherstellung der</t>
  </si>
  <si>
    <t>Löschwasserversorgung wahrnimmt. Ist die Aufgabe der Löschwasserversorgung nicht ausdrücklich</t>
  </si>
  <si>
    <t>in der Verbandssatzung ausgeschlossen, so ist dem Zweckverband diese Pflicht mit übertragen</t>
  </si>
  <si>
    <t>worden. Er ist insoweit in vollem Umfang an die Stelle der Gemeinde getreten, eine „Restaufgabe" der</t>
  </si>
  <si>
    <t>Sicherstellung der Löschwasserversorgung verbleibt nicht bei der Kommune. Es empfiehlt sich daher,</t>
  </si>
  <si>
    <t>die Verbandssatzung auf etwaige Ausschlussregelungen im Katalog der übertragenen Aufgaben (Art.</t>
  </si>
  <si>
    <t>19 Abs. 1 Nr. 3 KommZG) durchzusehen und solche – wenn gewünscht – im Wege einer</t>
  </si>
  <si>
    <t>entsprechenden Satzungsänderung aufzunehmen. Allerdings werden es sich die am Zweckverband</t>
  </si>
  <si>
    <t>beteiligten Gemeinden gut überlegen, ob sie den Zweckverband qua ausdrücklicher</t>
  </si>
  <si>
    <t>Satzungsbestimmung von der grundsätzlich übernommenen Pflicht zur Sicherstellung der</t>
  </si>
  <si>
    <t>Löschwasserversorgung entbinden.</t>
  </si>
  <si>
    <t>Ist die Aufgabe der Löschwasserversorgung auf einen Zweckverband übergegangen, der selbst</t>
  </si>
  <si>
    <t>BayGTzeitung 12/2004 Seite 2 von 6</t>
  </si>
  <si>
    <t>Beiträge und Gebühren erhebt (Außenverband), so kann der Zweckverband seinen Aufwand in die</t>
  </si>
  <si>
    <t>zugrunde liegenden Kalkulationen einbeziehen, also auf den Beitrags- und Gebührenschuldner</t>
  </si>
  <si>
    <t>umlegen (BayVGH, Beschluss vom 3. März 1997, Az. 23 N 92.3515, in Die Gemeindekasse 1997,</t>
  </si>
  <si>
    <t>Randnummer 167).</t>
  </si>
  <si>
    <t>Aufgabenerfüllung durch Wasser- und Bodenverbände?</t>
  </si>
  <si>
    <t>Anders als bei den Wasserversorgungszweckverbänden verhält es sich mit den Wasser- und</t>
  </si>
  <si>
    <t>Bodenverbänden nach dem Gesetz über Wasser- und Bodenverbände (Wasserverbandsgesetz -</t>
  </si>
  <si>
    <t>WVG), da hier zwei Aufgabenträger, nämlich ein gemeindlicher (die Gemeinde für das Löschwasser)</t>
  </si>
  <si>
    <t>und ein genossenschaftlicher (der Wasser- und Bodenverband für das Trinkwasser) tätig werden.</t>
  </si>
  <si>
    <t>Hierzu hat das Bayerische Staatsministerium des Innern auf eine entsprechende Anfrage des</t>
  </si>
  <si>
    <t>Bayerischen Gemeindetags vom 6. Oktober 1988 mit Schreiben vom 31. Januar 1989 klargestellt:</t>
  </si>
  <si>
    <t>„Danach ist die Frage, ob die Löschwasserversorgung von der Aufgabe der Wasser- und</t>
  </si>
  <si>
    <t>Bodenverbände zur Trink- und Brauchwasserbeschaffung (vgl. § 2 Nr. 5 Wasserverbandgesetz) mit</t>
  </si>
  <si>
    <t>umfasst ist, grundsätzlich zu verneinen. Dieses Ergebnis wird im Wesentlichen auch durch ein kürzlich</t>
  </si>
  <si>
    <t>veröffentlichtes Urteil des Bayerischen Verwaltungsgerichtshofs (VGH) vom 18. August 1987</t>
  </si>
  <si>
    <t>(Fundstelle 1988/306) bestätigt. Dort heißt es nämlich insoweit wörtlich: `Anders aber verhält es sich</t>
  </si>
  <si>
    <t>mit der Bereitstellung von Löschwasser; denn dazu ist ein Versorgungsunternehmer nicht in Erfüllung</t>
  </si>
  <si>
    <t>der Pflichtaufgabe des Art. 57 Abs. 2 Satz 1 GO gehalten. Sie obliegt vielmehr den Gemeinden, die</t>
  </si>
  <si>
    <t>mit den durch Art. 57 Abs. 1 GO zu den so genannten Soll-Aufgaben im eigenen Wirkungskreis</t>
  </si>
  <si>
    <t>gerechneten Einrichtungen zur Aufrechterhaltung der Feuersicherheit gemäß Art. 1 Abs. 2 Satz 1</t>
  </si>
  <si>
    <t>BayFwG auch die dazu gehörenden Löschwasserversorgungseinrichtungen zu schaffen und zu</t>
  </si>
  <si>
    <t>unterhalten haben. Diese Aufgabe kann zwar im Rahmen des Art. 18 Abs. 1 KommZG einem</t>
  </si>
  <si>
    <t>Zweckverband übertragen werden, bleibt aber eine Pflicht, die unabhängig von der Versorgung der</t>
  </si>
  <si>
    <t>Bevölkerung mit Trink- und Brauchwasser besteht. Beide Arten der Bereitstellung von Wasser haben</t>
  </si>
  <si>
    <t>miteinander nichts zu tun; weder verlangt die Bewältigung der einen Aufgabe die Erfüllung der</t>
  </si>
  <si>
    <t>anderen, noch setzt sie sie voraus.` Das Staatsministerium des Innern verkennt nicht, dass aus den in</t>
  </si>
  <si>
    <t>Ihrem Schreiben dargestellten Praktikabilitätsgründen eine einheitliche Erfüllung dieser Aufgaben aus</t>
  </si>
  <si>
    <t>einer Einrichtung wünschenswert wäre. Um dieses Ziel zu erreichen sollte sich die Gemeinde darum</t>
  </si>
  <si>
    <t>bemühen, eine entsprechende Vereinbarung mit dem Wasser- und Bodenverband herbeizuführen und</t>
  </si>
  <si>
    <t>sich gegebenenfalls anteilig an den zusätzlichen Kosten beteiligen."</t>
  </si>
  <si>
    <t>Damit ist eindeutig geklärt: Wasser- und Bodenverbände sind nicht automatisch, sondern allenfalls im</t>
  </si>
  <si>
    <t>Wege entsprechender Vereinbarungen zur Sicherstellung der Löschwasserversorgung verpflichtet.</t>
  </si>
  <si>
    <t>Wasserversorgungszweckverbände hingegen sind grundsätzlich auch zur Sicherstellung der</t>
  </si>
  <si>
    <t>Löschwasserversorgung verpflichtet, wenn sie nicht ausdrücklich durch die Verbandssatzung hiervon</t>
  </si>
  <si>
    <t>freigestellt sind.</t>
  </si>
  <si>
    <t>Übertragung der Aufgabe auf Verwaltungsgemeinschaften?</t>
  </si>
  <si>
    <t>Mitgliedsgemeinden einer Verwaltungsgemeinschaft können nach Art. 4 Abs. 3 der</t>
  </si>
  <si>
    <t>Verwaltungsgemeinschaftsordnung – VGemO – durch Zweckvereinbarung (Art. 2 Abs. 1 und 2, Art. 7</t>
  </si>
  <si>
    <t>Abs. 1 und 2 KommZG) einzelne Aufgaben und Befugnisse des eigenen Wirkungskreises auf die</t>
  </si>
  <si>
    <t>Verwaltungsgemeinschaft übertragen. Es stellt sich daher die Frage, ob die Pflicht zur Sicherstellung</t>
  </si>
  <si>
    <t>der Löschwasserversorgung als Aufgabe der Gemeinden im eigenen Wirkungskreis (Art. 1 Abs. 1 und</t>
  </si>
  <si>
    <t>2 Satz 2 BayFwG) auf Verwaltungsgemeinschaften übertragen werden kann.</t>
  </si>
  <si>
    <t>Nach der hier vertretenen Auffassung gilt in diesem Fall nichts anderes als im Fall der</t>
  </si>
  <si>
    <t>Aufgabenübernahme durch Wasserversorgungszweckverbände. Wie oben ausgeführt, sind</t>
  </si>
  <si>
    <t>Trinkwasser- und Löschwasserversorgung zwar rechtlich getrennt, technisch aber nicht von einander</t>
  </si>
  <si>
    <t>trennbar. Wird einer Verwaltungsgemeinschaft die Aufgabe der Trinkwasserversorgung übertragen, so</t>
  </si>
  <si>
    <t>ist demgemäß die Pflicht zur Sicherstellung der Löschwasserversorgung mit übertragen, sofern sie</t>
  </si>
  <si>
    <t>nicht in der Zweckvereinbarung, einem öffentlich-rechtlichen Vertrag nach Art. 54 ff. BayVwVfG (Art. 7</t>
  </si>
  <si>
    <t>Abs. 1 KommZG) ausdrücklich ausgeschlossen ist (vgl. Art. 10 Abs. 1 KommZG).</t>
  </si>
  <si>
    <t>Die notwendigen Löschwasserversorgungsanlagen</t>
  </si>
  <si>
    <t>Nach Art. 1 Abs. 2 Satz 2 BayFwG haben die Gemeinden die „notwendigen"</t>
  </si>
  <si>
    <t>Löschwasserversorgungsanlagen bereit zu stellen und zu unterhalten. Der Begriff „notwendige" wirft</t>
  </si>
  <si>
    <t>die Frage nach dem Umfang der Pflicht zur Bereitstellung und Unterhaltung von</t>
  </si>
  <si>
    <t>BayGTzeitung 12/2004 Seite 3 von 6</t>
  </si>
  <si>
    <t>Löschwasserversorgungsanlagen auf. Ziffer 1.2 der Vollzugsbekanntmachung zum Bayerischen</t>
  </si>
  <si>
    <t>Feuerwehrgesetz (aaO) führt hierzu aus:</t>
  </si>
  <si>
    <t>„Der Umfang der gemeindlichen Verpflichtung, die notwendigen Löschwasserversorgungsanlagen</t>
  </si>
  <si>
    <t>bereitzustellen und zu unterhalten, ist von mehreren Beurteilungsmerkmalen abhängig. Dazu zählen</t>
  </si>
  <si>
    <t>insbesondere die Lage des Schutzobjekts oder Schutzbereichs, die Art und Dichte der Bebauung, die</t>
  </si>
  <si>
    <t>Nutzung der Gebäude, die Zugänglichkeit, die ergänzende Eigenwasserversorgung gewerblicher</t>
  </si>
  <si>
    <t>Betriebe und besondere Gefahrenpunkte. Die Berücksichtigung dieser Kriterien kann in</t>
  </si>
  <si>
    <t>Ausnahmefällen (z.B. Einödhöfe, Berghütten) dazu führen, dass notgedrungen ein größeres</t>
  </si>
  <si>
    <t>Brandrisiko hingenommen werden muss. Entscheidend ist immer, ob bei Anlegung eines</t>
  </si>
  <si>
    <t>Durchschnittsmaßstabs (Ermittlungs- und Richtwertverfahren) die Löschwasserversorgung als noch</t>
  </si>
  <si>
    <t>ausreichend anzusehen ist. Ist dies nicht mehr der Fall, hat die Gemeinde diesem Zustand in den</t>
  </si>
  <si>
    <t>Grenzen ihrer Leistungsfähigkeit sofort abzuhelfen."</t>
  </si>
  <si>
    <t>Bei der Bemessung der notwendigen Löschwasservorräte ist demnach zu prüfen, wie viel Wasser die</t>
  </si>
  <si>
    <t>eigenen Feuerwehren der Gemeinde zur wirksamen Brandbekämpfung benötigen und ob</t>
  </si>
  <si>
    <t>benachbarte Feuerwehren gleichfalls ausreichend Löschwasservorräte vorfinden, wenn die</t>
  </si>
  <si>
    <t>Einsatzplanung bei bestimmten Objekten eine überörtliche Löschhilfe vorsieht. Die</t>
  </si>
  <si>
    <t>Löschwasserversorgung muss mithin ohne Rücksicht auf die Herkunft der Feuerwehren einen</t>
  </si>
  <si>
    <t>wirksame Brandbekämpfung ermöglichen.</t>
  </si>
  <si>
    <t>Grundsätzlich umfasst die gemeindliche Pflicht, die notwendige Löschwasserversorgung bereit zu</t>
  </si>
  <si>
    <t>stellen, das gesamte Gemeindegebiet (Art. 10 Abs. 1 Satz 1 GO) bzw., wenn ein Zweckverband für</t>
  </si>
  <si>
    <t>die Löschwasserversorgung zu sorgen hat (s.o.), den räumlichen Wirkungskreis des Zweckverbands</t>
  </si>
  <si>
    <t>(Art. 19 Abs. 1 Nr. 2 KommZG). Es stellt sich aber des öfteren die Frage, ob auch weit ab von der</t>
  </si>
  <si>
    <t>herkömmlichen Bebauung gelegene Anwesen, wie Einödhöfe oder Berghütten ausreichend mit</t>
  </si>
  <si>
    <t>Löschwasser durch den Anschluss an das gemeindliche Wasserversorgungsnetz versorgt werden</t>
  </si>
  <si>
    <t>müssen.</t>
  </si>
  <si>
    <t>Löschwasserversorgung für abgelegene Gehöfte</t>
  </si>
  <si>
    <t>Der Sicherstellung der notwendigen Löschwasserversorgung bei Einzelanwesen im Außenbereich</t>
  </si>
  <si>
    <t>(vgl. § 35 Baugesetzbuch) stehen zumeist hohe Kosten des Anschlusses bzw. des Ausbaus des</t>
  </si>
  <si>
    <t>öffentlichen Trinkwasserleitungsnetzes entgegen. Aber auch hygienische Gründe sind nicht zu</t>
  </si>
  <si>
    <t>vernachlässigen: Die Qualität des Trinkwassers wird entscheidend von der Verweildauer des</t>
  </si>
  <si>
    <t>Trinkwassers im Leitungsnetz bestimmt. Es können deshalb bei Einzelanwesen im Außenbereich nur</t>
  </si>
  <si>
    <t>relativ kleine Leitungsquerschnitte verwendet werden, die dann aber für eine Löschwasserversorgung</t>
  </si>
  <si>
    <t>nicht mehr ausreichen. Das bereits erwähnte Merkblatt des Bayerischen Landesamts für</t>
  </si>
  <si>
    <t>Wasserwirtschaft über die Bereitstellung von Löschwasser durch die öffentliche</t>
  </si>
  <si>
    <t>Trinkwasserversorgung vom 25. April 1994 (s.o.) gibt hier praxisgerechte Hinweise für die Anwendung</t>
  </si>
  <si>
    <t>des DVGW-Arbeitsblatts W405 „Bereitstellung von Löschwasser durch die öffentliche</t>
  </si>
  <si>
    <t>Trinkwasserversorgung", das bei der Planung ländlicher Wasserversorgungsanlagen und bei der</t>
  </si>
  <si>
    <t>Entwurfsprüfung beachtet werden sollte.</t>
  </si>
  <si>
    <t>Das Merkblatt unterscheidet in Ziffer 2.3 zwischen „Grundschutz" und „Objektschutz". Nach der hier</t>
  </si>
  <si>
    <t>vertretenen Auffassung umfasst die gemeindliche Aufgabe, die notwendigen</t>
  </si>
  <si>
    <t>Löschwasserversorgungseinrichtungen bereit zu stellen, nur den Grundschutz. Das bedeutet, dass die</t>
  </si>
  <si>
    <t>Gemeinde (bzw. der Zweckverband) nur das zu leisten hat, was – auch unter Berücksichtigung ihrer</t>
  </si>
  <si>
    <t>Leistungsfähigkeit – herkömmlicherweise von ihr verlangt werden kann: den Anschluss aller Gebäude</t>
  </si>
  <si>
    <t>des bebauten Bereichs an das Trinkwasserversorgungsnetz mit einem Querschnitt der Rohrleitungen,</t>
  </si>
  <si>
    <t>der auch die ausreichende Löschwasserversorgung ermöglicht. Der darüber hinaus gehende</t>
  </si>
  <si>
    <t>Objektschutz, jedenfalls für Objekte mit erhöhtem Brandrisiko, ist Sache des jeweiligen Eigentümers</t>
  </si>
  <si>
    <t>des Objekts bzw. z.B. bei Gewerbebetrieben im Außenbereich, des Betreibers. Es ist nämlich nicht</t>
  </si>
  <si>
    <t>einzusehen, dass auf Kosten der Allgemeinheit Löschwasserversorgungsanlagen bereitgestellt</t>
  </si>
  <si>
    <t>werden müssen, die ausschließlich für ein bestimmtes Objekt aufgrund dessen besonderer Lage oder</t>
  </si>
  <si>
    <t>außergewöhnlicher Brandgefährlichkeit erforderlich sind. Wer auf den Außenbereich angewiesen und</t>
  </si>
  <si>
    <t>damit baurechtlich ohnehin privilegiert ist, muss die mit diesem Vorteil verbundenen Nachteile in Kauf</t>
  </si>
  <si>
    <t>nehmen. Dazu zählt unter anderem, selbst für eine ausreichende Löschwasserversorgung zu sorgen.</t>
  </si>
  <si>
    <t>Bereits im Jahre 1963 hat das damalige Bayerische Landesamt für Feuerschutz in der Zeitschrift</t>
  </si>
  <si>
    <t>„Brandwacht", Heft 1 (S. 3) darauf hingewiesen, dass eine Gemeinde „nicht im Verhältnis zum</t>
  </si>
  <si>
    <t>Brandrisiko, das mit der Lage eines Aussiedlerhofs verbunden ist, belangt werden kann. Sie kommt</t>
  </si>
  <si>
    <t>BayGTzeitung 12/2004 Seite 4 von 6</t>
  </si>
  <si>
    <t>ihrer gesetzlichen Verpflichtung für den Feuerschutz ausreichend nach, wenn sie in irgendeiner Weise</t>
  </si>
  <si>
    <t>den für dieses Risiko durchschnittlichen (!) Löscherfolg sichert. Dazu kann es genügen, wenn das</t>
  </si>
  <si>
    <t>Löschwasser mit Handlöschfahrzeugen oder mittels nachbarlicher Löschhilfe aus größerer Entfernung</t>
  </si>
  <si>
    <t>herbeigeschafft wird. Der Bau einer Wasserleitung für die Löschwasserversorgung oder der Bau eines</t>
  </si>
  <si>
    <t>Vorratsbehälters durch die Gemeinde lässt sich in den meisten Fällen nicht begründen." Auch die</t>
  </si>
  <si>
    <t>Vollzugsbekanntmachung zum Bayerischen Feuerwehrgesetz gesteht in Ziffer 1.2 den Gemeinden zu,</t>
  </si>
  <si>
    <t>dass in Ausnahmefällen „notgedrungen ein größeres Brandrisiko hingenommen werden muss".</t>
  </si>
  <si>
    <t>Besitzer von weit von der herkömmlichen Bebauung abgelegenen Anwesen sind daher gehalten,</t>
  </si>
  <si>
    <t>selbst unterirdische Löschwasserbehälter (Zisternen) anzulegen oder die Löschwasserentnahme an</t>
  </si>
  <si>
    <t>offenen Gewässern, z.B. aus Löschwasserteichen, sicher zu stellen. Unterirdische</t>
  </si>
  <si>
    <t>Löschwasserbehälter sind zwar teuer, besitzen aber den Vorteil, dass das Löschwasser in ihnen</t>
  </si>
  <si>
    <t>ganzjährig verfügbar ist. Die Löschwasserentnahme aus offenen Gewässern kann bisweilen - gerade</t>
  </si>
  <si>
    <t>im Winter - zu technischen Problemen führen. Im Heft 11-12/1997 der Brandwacht befindet sich auf</t>
  </si>
  <si>
    <t>den Seiten 215 ff. eine vorzügliche Übersicht über denkbare Löschwasserentnahmestellen.</t>
  </si>
  <si>
    <t>In der Praxis bewährt hat sich, da verständlicherweise viele Besitzer von Außenbereichsanwesen</t>
  </si>
  <si>
    <t>nicht geneigt sind, auf eigene Kosten geeignete Löschwasserversorgungsanlagen zu errichten, diesen</t>
  </si>
  <si>
    <t>nach Erläuterung der Rechtslage einen gemeindlichen Zuschuss für das Investitionsvorhaben</t>
  </si>
  <si>
    <t>anzubieten.</t>
  </si>
  <si>
    <t>Löschwasserversorgung bei Splittersiedlungen und kleinen Ortschaften</t>
  </si>
  <si>
    <t>Im Gegensatz zu Einzelanwesen muss die Gemeinde (bzw. der Zweckverband) bei mehreren</t>
  </si>
  <si>
    <t>benachbarten Anwesen im Außenbereich, so genannten Splittersiedlungen, oder kleineren</t>
  </si>
  <si>
    <t>Ortschaften in aller Regel den Grundschutz gewährleisten. Das bedeutet zumeist, dass auf</t>
  </si>
  <si>
    <t>gemeindliche Kosten Zisternen, Löschteiche oder ähnliches errichtet werden müssen, wenn nicht –</t>
  </si>
  <si>
    <t>was stets vorzuziehen ist – eine Vergrößerung des Rohrleitungsnetzes für die Trinkwasserversorgung</t>
  </si>
  <si>
    <t>möglicht ist.</t>
  </si>
  <si>
    <t>Wichtig ist, dass bei all diesen baulichen Maßnahmen die Gemeinde stets Zugriff auf die</t>
  </si>
  <si>
    <t>Löschwasserversorgungseinrichtungen behält, damit ihre Feuerwehren Löschwasser entnehmen</t>
  </si>
  <si>
    <t>können. Sollte das Grundstück, auf der sich die Löschwassereinrichtung befindet, nicht ohnehin im</t>
  </si>
  <si>
    <t>Eigentum der Gemeinde befinden, so muss es zumindest durch eine im Grundbuch eingetragene</t>
  </si>
  <si>
    <t>Dienstbarkeit belastet sein, die neben der Zweckbestimmung der Löschwassereinrichtung auch ihre</t>
  </si>
  <si>
    <t>Unterhaltung und Zufahrt sichert.</t>
  </si>
  <si>
    <t>Pflicht zur Pflege von Hydranten</t>
  </si>
  <si>
    <t>Gerade in den kälteren Monaten des Jahres kommt es immer wieder vor, dass Feuerwehren</t>
  </si>
  <si>
    <t>Hydranten im Einsatzfall nicht benutzen können, weil sie eingefroren oder durch Verschmutzung</t>
  </si>
  <si>
    <t>unbrauchbar geworden sind. In seinem oben genannten Schreiben vom 14. April 1986 weist das</t>
  </si>
  <si>
    <t>Bayerische Staatsministerium des Innern darauf hin, dass die gesetzliche Pflicht zur Unterhaltung</t>
  </si>
  <si>
    <t>notwendiger Löschwasserversorgungsanlagen auch die Pflicht umfasst, Hydranten von Schnee und</t>
  </si>
  <si>
    <t>Eis frei zu halten:</t>
  </si>
  <si>
    <t>„Mit Urteil vom 25. Februar 1957 (III ZR 186/55) hat der Bundesgerichtshof eine Gemeinde für</t>
  </si>
  <si>
    <t>schadensersatzpflichtig gehalten, weil ein Hydrant einer öffentlichen Wasserleitung in einem Brandfall</t>
  </si>
  <si>
    <t>von der Feuerwehr nicht gefunden werden konnte, da er nicht gekennzeichnet und außerdem mit</t>
  </si>
  <si>
    <t>Schutt bedeckt war. Aus dieser Entscheidung kann wohl entsprechend gefolgert werden, dass</t>
  </si>
  <si>
    <t>Hydranten jederzeit zugänglich und benutzbar sein müssen, also auch von Eis und Schnee</t>
  </si>
  <si>
    <t>freigehalten werden müssen."</t>
  </si>
  <si>
    <t>Das gilt auch in dem Fall, dass ein Wasserversorgungszweckverband oder – nach der hier</t>
  </si>
  <si>
    <t>vertretenen Auffassung – eine Verwaltungsgemeinschaft die Aufgabe der Löschwasserversorgung</t>
  </si>
  <si>
    <t>übernommen hat. Das oben genannte Ministerialschreiben führt weiter aus:</t>
  </si>
  <si>
    <t>„Ist die Aufgabe der Löschwasserversorgung auf den Zweckverband übertragen, so nimmt er damit</t>
  </si>
  <si>
    <t>Pflichten nach dem Feuerwehrgesetz wahr, die auch im Interesse Dritter sind. Er muss diese</t>
  </si>
  <si>
    <t>Aufgaben im Rahmen seines pflichtgemäßen Ermessens erfüllen. Bei nicht ordnungsgemäßer</t>
  </si>
  <si>
    <t>Erfüllung der Aufgaben kann der Zweckverband nach § 839 des Bürgerlichen Gesetzbuchs und Art.</t>
  </si>
  <si>
    <t>34 des Grundgesetzes Dritten gegenüber schadensersatzpflichtig sein."</t>
  </si>
  <si>
    <t>BayGTzeitung 12/2004 Seite 5 von 6</t>
  </si>
  <si>
    <t>Es empfiehlt sich daher, in regelmäßigen Zeitabständen die Löschwasserversorgungseinrichtungen,</t>
  </si>
  <si>
    <t>und hier insbesondere die Hydranten, auf ihren Zustand und ihre Benutzbarkeit durch die Feuerwehr</t>
  </si>
  <si>
    <t>zu überprüfen – auch, um etwaigen Haftungsansprüchen vorzubeugen. Häufig übernehmen</t>
  </si>
  <si>
    <t>Gemeinden die an sich einem Zweckverband übertragene Aufgabe der Sicherstellung der</t>
  </si>
  <si>
    <t>Löschwasserversorgung per Satzung oder Vereinbarung insoweit wieder, als es um die</t>
  </si>
  <si>
    <t>Hydrantenpflege geht. Dann trifft sie insoweit die Überwachungsobliegenheit.</t>
  </si>
  <si>
    <t>Die vermeintlich klare Rechtslage zu dieser Thematik entpuppt sich oft</t>
  </si>
  <si>
    <r>
      <t xml:space="preserve">INFO </t>
    </r>
    <r>
      <rPr>
        <b/>
        <sz val="22"/>
        <color theme="1"/>
        <rFont val="Calibri"/>
        <family val="2"/>
        <scheme val="minor"/>
      </rPr>
      <t>der Kreisbrandinspektion</t>
    </r>
  </si>
  <si>
    <t>Das  Richtwertverfahren</t>
  </si>
  <si>
    <t xml:space="preserve">BayGTzeitung 12/2004 </t>
  </si>
  <si>
    <t>l/min in m³/h = mal 0.06</t>
  </si>
  <si>
    <t>Hilfe Umrechnung</t>
  </si>
  <si>
    <t xml:space="preserve">Bei Stichsystemen fällt die Wasserlieferung bis zu 60% ab! </t>
  </si>
  <si>
    <t>Erklärung:</t>
  </si>
  <si>
    <t>Diese Informationen sind in Excel geschrieben, weil Teile des Infoblattes Eingaben verlangen.</t>
  </si>
  <si>
    <t>Dann rechnet das Blatt für Euch!</t>
  </si>
  <si>
    <t xml:space="preserve">Dazu kommt im Einzelverfahren noch der Objektschutz. Siehe Richtwertverfahren! </t>
  </si>
  <si>
    <r>
      <t xml:space="preserve">Förderleistung bei Hydranten </t>
    </r>
    <r>
      <rPr>
        <b/>
        <sz val="10"/>
        <color theme="1"/>
        <rFont val="Calibri"/>
        <family val="2"/>
        <scheme val="minor"/>
      </rPr>
      <t>(Durchschnittswerte)</t>
    </r>
  </si>
  <si>
    <t>Blatt 1</t>
  </si>
  <si>
    <t>Blatt 2</t>
  </si>
  <si>
    <t>Blatt 3</t>
  </si>
  <si>
    <t>Blatt 4</t>
  </si>
  <si>
    <t>Blatt 5</t>
  </si>
  <si>
    <t>Blatt 6</t>
  </si>
  <si>
    <t>Blatt 7</t>
  </si>
  <si>
    <t>Blatt  8</t>
  </si>
  <si>
    <t>Titelseite</t>
  </si>
  <si>
    <t>Dateneingabe für Richtwertverfahren</t>
  </si>
  <si>
    <t>Ergebnisse des Richtwertverfahrens, Achtung hier sind die gelben Felder auszufüllen</t>
  </si>
  <si>
    <t>Festlegungstabelle Grundschutz im Bauleitverfahren, z.B. für neues Bebauungsplanvorhaben</t>
  </si>
  <si>
    <t>Schreiben an die Gemeinde wegen Abfrage "Löschwasserwerte"</t>
  </si>
  <si>
    <t>Ermittlungsblatt zum Zusammentragen der vorhandenen Löschwasserquellen</t>
  </si>
  <si>
    <t xml:space="preserve">Einige Fahrzeugtypen führen 600 - 5000l mit sich.  Erfahrungsgemäß reichen die mitgeführten </t>
  </si>
  <si>
    <t>Alle Fachbegriffe sind hier erklärt und nachvollziehbar</t>
  </si>
  <si>
    <t>Wer versorgt die Gemeinde mit Löschwasser, eine rechtliche Darstellung von W. Schober, Bayr. Städtetag</t>
  </si>
  <si>
    <t>Achtung: Alle Werte stehen auf 1</t>
  </si>
  <si>
    <r>
      <t xml:space="preserve"> Landkreis Deggendorf, </t>
    </r>
    <r>
      <rPr>
        <b/>
        <sz val="10"/>
        <color theme="1"/>
        <rFont val="Calibri"/>
        <family val="2"/>
        <scheme val="minor"/>
      </rPr>
      <t xml:space="preserve">Verfasser: KBR Alois Schraufstetter, </t>
    </r>
    <r>
      <rPr>
        <sz val="10"/>
        <color theme="1"/>
        <rFont val="Calibri"/>
        <family val="2"/>
        <scheme val="minor"/>
      </rPr>
      <t>Version:01.06.2016</t>
    </r>
  </si>
  <si>
    <t>Fragen und Lösungen um das Löschwasser</t>
  </si>
  <si>
    <t>Hier befinden sich die "Blätter" oder</t>
  </si>
  <si>
    <t xml:space="preserve">Register, einfach anklicken! </t>
  </si>
  <si>
    <t>Ort/Objekt eingeben</t>
  </si>
  <si>
    <t>ACHTUNG: Die Felder die nicht zu verändern sind, sind geschützt. Eingabe nur in den Eingabefeldern möglich!</t>
  </si>
  <si>
    <t>Bitte hier noch die richtigen Werte eingeben</t>
  </si>
  <si>
    <t>Industriebaurichtlinie: &lt;2000 m²=96m³/h; 2500-400m² interpoliert; &gt;4000m²=192m³/h; mit Löschanlage=96m³/h</t>
  </si>
  <si>
    <t>m³/h</t>
  </si>
  <si>
    <t>m³</t>
  </si>
  <si>
    <t>1. Lage des Schutzbereichs/Schutzobjekts</t>
  </si>
  <si>
    <t>2. Anfahrt</t>
  </si>
  <si>
    <t>3. Bauweise</t>
  </si>
  <si>
    <t>5. Brandabschnitte</t>
  </si>
  <si>
    <t>6. Zugänglichkeit</t>
  </si>
  <si>
    <t>7. Löschmittel- und Löschwasserversorgung</t>
  </si>
  <si>
    <t>8. Feuermelde- und Alarmweg</t>
  </si>
  <si>
    <t>9. Löschhilfe (Einsatzkräfte)</t>
  </si>
  <si>
    <t>10. Besondere Gefahrenpunkte</t>
  </si>
  <si>
    <t>Sie wird nach der Art der Bebauung beurteilt und von 1 bis 8 bewertet. Für gemischte Bebauung wurde ein einfacher</t>
  </si>
  <si>
    <t>Sie wird nach ihrer Eigenart und der Entfernung (Fahrzeit) der Standorte der öffentlichen Feuerwehr vom</t>
  </si>
  <si>
    <t>Wohl eine der schwierigsten Fragen. Wenn jedoch der Versicherungswirtschaft einfache Bauartklassen genügen,</t>
  </si>
  <si>
    <t>obwohl im Hintergrund Milliardenbeträge stehen, dann können wir auch auf eine detaillierte Erfassung verzichten. Es</t>
  </si>
  <si>
    <t>Klasse</t>
  </si>
  <si>
    <t>Bedingung an Außenwände</t>
  </si>
  <si>
    <t>BAK 1</t>
  </si>
  <si>
    <t>Massive Bauweise, zum Beispiel aus Mauerwerk oder Beton</t>
  </si>
  <si>
    <t>BAK 2</t>
  </si>
  <si>
    <t>Mit Stein oder Glas gefülltes Stahl-/Holzfachwerk, Konstruktion aus Stahl- oder Stahlbeton mit nicht-brennbarer Wandplattenverkleidung (z.B. Asbestzement)</t>
  </si>
  <si>
    <t>BAK 3</t>
  </si>
  <si>
    <t>Holzkonstruktion oder Holzfachwerk mit Lehmfüllung, Stahlkonstruktion oder Konstruktion aus Stahlbeton mit Wandplatten aus Holz oder Kunststoff</t>
  </si>
  <si>
    <t>BAK 4</t>
  </si>
  <si>
    <t>Wie BAK 1 oder BAK 2</t>
  </si>
  <si>
    <t>BAK 5</t>
  </si>
  <si>
    <t>Wie BAK 3</t>
  </si>
  <si>
    <t>der Versicherungswirtschaft wurde nach eingehender Prüfung verzichtet, da in ihnen ja auch das Brandausbruchsrisiko</t>
  </si>
  <si>
    <t>erfasst ist, das in diesem Zusammenhang vernachlässigt wird.</t>
  </si>
  <si>
    <t xml:space="preserve">Hier werden 4 „Qualitätsgruppen” unterschieden, die wegen der Bedeutung des Brandabschnitts sich jeweils um 2 Werte steigern. </t>
  </si>
  <si>
    <t>Der einzige Punkt, bei dem es bei den 3 Grundwerten 1, 2, 3 verblieben ist. Mittel- und Endwert geben die Möglichkeit,</t>
  </si>
  <si>
    <t>die sonst nirgends ausgedrückte Gebäudehöhe wenigstens teilweise zu berücksichtigen. Die Punkte 7 mit 10 behandeln die Löschwasserversorgung,</t>
  </si>
  <si>
    <t>die organisatorischen, sachlichen und technischen Voraussetzungen der Brandbekämpfung, sowie die besonderen</t>
  </si>
  <si>
    <t>Umstände, welche die Brandausweitung begünstigen oder die Brandbekämpfung behindern.</t>
  </si>
  <si>
    <t>Sie wird im Hinblick auf den größtmöglichen Umfang der Brandbedrohung beurteilt. Die Aussage kann natürlich</t>
  </si>
  <si>
    <t>auch hier nur ein Schätzwert sein, da eine exakte Beziehung zur Menge des evtl. freiwerdenden „Heizwerts” nicht hergestellt werden kann.</t>
  </si>
  <si>
    <t>Hier sind 2 „Bremswerte” eingebaut, nämlich 11, wenn er nur teil- oder zeitweise gesichert ist, und 21, wenn er überhaupt</t>
  </si>
  <si>
    <t>nicht gesichert ist. In Gebieten der Splittersiedlung ist es ohne weiteres denkbar, dass der Feuermeldeweg</t>
  </si>
  <si>
    <t>als nicht gesichert bezeichnet werden muss. Auch Zeiten von 20 - 30 Minuten für den Feuermelde- und Alarmweg</t>
  </si>
  <si>
    <t>mögen dem Großstädter unwahrscheinlich klingen. Sie müssen in mittelgebirgs- und alpinen Bereichen jedoch u. U. hingenommen werden.</t>
  </si>
  <si>
    <t>Die Löschhilfe wird nach dem Einsatzwert der öffentlichen Löschhilfe (öffentliche Feuerwehren) einschließlich etwa</t>
  </si>
  <si>
    <t>verfügbarer (anerkannter) Werkfeuerwehren (eigene und fremde Kräfte nach Alarmplan) und – bei Einzelobjekten</t>
  </si>
  <si>
    <t>– zuzüglich ggf. vorhandener Selbsthilfeeinrichtungen (Betriebsfeuerwehr) des Schutzobjekts im Verhältnis zum</t>
  </si>
  <si>
    <t>Schutzbereich/Schutzobjekt beurteilt. Die Bezugsgrößen sind: Wahrscheinliche Löschfrist und die in dieser Zeit</t>
  </si>
  <si>
    <t>im Durchschnittsfall zu erwartende Brandausweitung und Brandbedrohung als Schätzwerte.</t>
  </si>
  <si>
    <t>Hier können alle Momente berücksichtigt werden, welche die Brandausweitung begünstigen oder die Brandbekämpfung</t>
  </si>
  <si>
    <t>behindern und in den Punkten 1 mit 9 noch nicht bewertet sind.</t>
  </si>
  <si>
    <t>Erfassungsbogen zur Löschwasserversorgung, eigene Ermittlung!</t>
  </si>
  <si>
    <t>Hauptleitung 1</t>
  </si>
  <si>
    <t>1. Wasserversorgungsleitungen</t>
  </si>
  <si>
    <t>Nennweite</t>
  </si>
  <si>
    <t>Leitungsart</t>
  </si>
  <si>
    <t>Stich/Endleitung</t>
  </si>
  <si>
    <t>Leitung 2</t>
  </si>
  <si>
    <t>abh. Stichlt v. LT 1</t>
  </si>
  <si>
    <t>Separate Ringleitung</t>
  </si>
  <si>
    <t>Leitung 3</t>
  </si>
  <si>
    <t>Leitung 4</t>
  </si>
  <si>
    <t>Hydrantenart</t>
  </si>
  <si>
    <t>Unterflur DN</t>
  </si>
  <si>
    <t>Oberflur DN</t>
  </si>
  <si>
    <t>Anzahl</t>
  </si>
  <si>
    <t>bar</t>
  </si>
  <si>
    <t>Inhalt</t>
  </si>
  <si>
    <t>Wassertiefe</t>
  </si>
  <si>
    <t>Saugrohre</t>
  </si>
  <si>
    <t>Zugänglich</t>
  </si>
  <si>
    <t>Stellplatz</t>
  </si>
  <si>
    <t>Teich 1</t>
  </si>
  <si>
    <t>Teich 2</t>
  </si>
  <si>
    <t>Teich 3</t>
  </si>
  <si>
    <t>Löschwasserbehälter 1</t>
  </si>
  <si>
    <t>Löschwasserbehälter 2</t>
  </si>
  <si>
    <t>Löschwasserbehälter 3</t>
  </si>
  <si>
    <t>Löschwasserbrunnen 1</t>
  </si>
  <si>
    <t>Löschwasserbrunnen 2</t>
  </si>
  <si>
    <t>Löschwasserbrunnen 3</t>
  </si>
  <si>
    <t>Sonstiges 1</t>
  </si>
  <si>
    <t>Sonstiges 2</t>
  </si>
  <si>
    <t>Sonstiges 3</t>
  </si>
  <si>
    <t>cm</t>
  </si>
  <si>
    <t>DN</t>
  </si>
  <si>
    <t>Druck</t>
  </si>
  <si>
    <t>HYD</t>
  </si>
  <si>
    <t>ansetzbare</t>
  </si>
  <si>
    <t>Menge</t>
  </si>
  <si>
    <t>m</t>
  </si>
  <si>
    <t>Leitung in mm</t>
  </si>
  <si>
    <t>Ganzjährig nutzbar</t>
  </si>
  <si>
    <t>nicht relevant</t>
  </si>
  <si>
    <t>Becken/Behälter 1</t>
  </si>
  <si>
    <t>Becken/Behälter 2</t>
  </si>
  <si>
    <t>Becken/Behälter 3</t>
  </si>
  <si>
    <t>eigener Name</t>
  </si>
  <si>
    <t>Zusammenfassung Ihrer Ermittlung:</t>
  </si>
  <si>
    <t xml:space="preserve">Die Ermittlung wurde durchgeführt für folgenden Zweck/Ort/Ortsteil/Bebauungsplan: </t>
  </si>
  <si>
    <t xml:space="preserve">Aus der Hydrantenversorgung ergibt sich eine Löschwassermenge von: </t>
  </si>
  <si>
    <t xml:space="preserve">Es handelt sich um Ringleitungssystem, d.h. bei </t>
  </si>
  <si>
    <t xml:space="preserve">Hydranten ergibt sich ein rechnerisches Volumen von: </t>
  </si>
  <si>
    <t>Bei der 2. Ermittlung stehen der Feuerwehr insgesamt zur Verfügung:</t>
  </si>
  <si>
    <t>2. Löschwasserteiche Radius 300m gesamt</t>
  </si>
  <si>
    <t>Löschwasservolumen aus Teichen, Becken, Behältern, insgesamt:</t>
  </si>
  <si>
    <t>Standort =</t>
  </si>
  <si>
    <t>Wie weit weg:</t>
  </si>
  <si>
    <t>3. Unerschöpfliche Quellen</t>
  </si>
  <si>
    <t xml:space="preserve">Zudem besteht eine unerschöpflich Wasserentnahmestelle: </t>
  </si>
  <si>
    <t>nein</t>
  </si>
  <si>
    <t>Es handelt sich um ein abh.Stichleitungssytem von Leitung 1 und die Entnahme entspricht rund</t>
  </si>
  <si>
    <t>Es handelt sich um eine separate Stichleitung und die Entnahme entspricht rund</t>
  </si>
  <si>
    <t>Löschwasserermittlungsblatt der Brandschutzdienststelle Landkreis Deggendorf</t>
  </si>
  <si>
    <t>eigener Name:</t>
  </si>
  <si>
    <t>Bemerkung</t>
  </si>
  <si>
    <t>Löschwasservolumgen aus Brunnen, in l/min</t>
  </si>
  <si>
    <t>Separate Stich-/Endleitung</t>
  </si>
  <si>
    <t>Name/Bsp: Fluss</t>
  </si>
  <si>
    <t>Muss eine Zufahrt errichtet werden?</t>
  </si>
  <si>
    <t>Zufahrt zu dieser unerschöpflichen Wasserquelle ist mit LF möglich?</t>
  </si>
  <si>
    <t>Schlüssel von hinreichender Genauigkeit gefunden.</t>
  </si>
  <si>
    <t xml:space="preserve"> kann für 1 Kilometer 1 Minute Zeitbedarf angesetzt werden.</t>
  </si>
  <si>
    <t>Schutzbereich/Schutzobjekt beurteilt. Im Normalfall (keine witterungs- und tageszeitbedingten Erschwernisse, keine besonders schwierige Strecke usw.)</t>
  </si>
  <si>
    <t>wurden deshalb für die Bauweise die Bauartklassen nach den Begriffsbestimmungen der Bayer. Versicherungskammer zu Grunde gelegt.</t>
  </si>
  <si>
    <t>BAK 1: Massive Bauweise, harte Bedachung</t>
  </si>
  <si>
    <t>BAK 3: Feuergefährliche Objekte mit harter Bedachung, wie z. B. Fertighäuser aus Holz oder Blockbohlenhäuser.</t>
  </si>
  <si>
    <t>BAK 4: wie BAK 1 oder BAK 2, weiche Bedachung (z.B. vollständige oder teilweise Eindeckung mit Holz, Ried, Schilf, Stroh u. ä.)</t>
  </si>
  <si>
    <t>BAK 5: wie BAK 3, weiche Bedachung (z.B. vollständige oder teilweise Eindeckung mit Holz, Ried, Schilf, Stroh u. ä.)</t>
  </si>
  <si>
    <t xml:space="preserve">BAK 2: Meistens feuergefährlichere Bauweise, mit harter Bedachung. Oftmals fallen hierunter mit Stein ausgefachte Fachwerkhäuser, </t>
  </si>
  <si>
    <t>aber auch z. B. Fertighäuser in Holzbauweise, die an und für sich der Bauartklasse 3 angehören würden, jedoch feuerhemmend ummantelt sind.</t>
  </si>
  <si>
    <t>Hier zwei erklärende Tabellen die ich gefunden habe:</t>
  </si>
  <si>
    <t>je nach Bauart zwischen 1200-2000l/min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</si>
</sst>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indexed="81"/>
      <name val="Tahoma"/>
      <charset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ourier New"/>
      <family val="3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Forte"/>
      <family val="4"/>
    </font>
    <font>
      <sz val="10"/>
      <color theme="1"/>
      <name val="Forte"/>
      <family val="4"/>
    </font>
    <font>
      <b/>
      <sz val="11"/>
      <color rgb="FFFF0000"/>
      <name val="Forte"/>
      <family val="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right"/>
    </xf>
    <xf numFmtId="0" fontId="6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6" fillId="0" borderId="14" xfId="0" applyFont="1" applyBorder="1"/>
    <xf numFmtId="0" fontId="0" fillId="0" borderId="2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8" xfId="0" applyFont="1" applyBorder="1"/>
    <xf numFmtId="0" fontId="12" fillId="0" borderId="27" xfId="0" applyFont="1" applyBorder="1"/>
    <xf numFmtId="0" fontId="12" fillId="0" borderId="26" xfId="0" applyFont="1" applyBorder="1"/>
    <xf numFmtId="0" fontId="12" fillId="0" borderId="5" xfId="0" applyFont="1" applyBorder="1"/>
    <xf numFmtId="0" fontId="12" fillId="0" borderId="4" xfId="0" applyFont="1" applyBorder="1"/>
    <xf numFmtId="0" fontId="12" fillId="0" borderId="28" xfId="0" applyFont="1" applyBorder="1"/>
    <xf numFmtId="0" fontId="11" fillId="2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14" xfId="0" applyFont="1" applyFill="1" applyBorder="1"/>
    <xf numFmtId="0" fontId="11" fillId="2" borderId="0" xfId="0" applyFont="1" applyFill="1" applyBorder="1"/>
    <xf numFmtId="0" fontId="11" fillId="3" borderId="14" xfId="0" applyFont="1" applyFill="1" applyBorder="1"/>
    <xf numFmtId="0" fontId="11" fillId="3" borderId="0" xfId="0" applyFont="1" applyFill="1" applyBorder="1"/>
    <xf numFmtId="0" fontId="11" fillId="4" borderId="16" xfId="0" applyFont="1" applyFill="1" applyBorder="1"/>
    <xf numFmtId="0" fontId="11" fillId="4" borderId="17" xfId="0" applyFont="1" applyFill="1" applyBorder="1"/>
    <xf numFmtId="0" fontId="11" fillId="4" borderId="3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6" borderId="7" xfId="0" applyFont="1" applyFill="1" applyBorder="1"/>
    <xf numFmtId="0" fontId="2" fillId="0" borderId="1" xfId="0" applyFont="1" applyBorder="1"/>
    <xf numFmtId="0" fontId="0" fillId="0" borderId="11" xfId="0" applyBorder="1" applyAlignment="1">
      <alignment horizontal="right"/>
    </xf>
    <xf numFmtId="0" fontId="0" fillId="0" borderId="12" xfId="0" applyBorder="1"/>
    <xf numFmtId="49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21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49" fontId="0" fillId="0" borderId="17" xfId="0" applyNumberFormat="1" applyBorder="1" applyAlignment="1">
      <alignment horizontal="right"/>
    </xf>
    <xf numFmtId="0" fontId="0" fillId="7" borderId="22" xfId="0" applyFill="1" applyBorder="1"/>
    <xf numFmtId="0" fontId="0" fillId="6" borderId="22" xfId="0" applyFill="1" applyBorder="1"/>
    <xf numFmtId="0" fontId="2" fillId="6" borderId="19" xfId="0" applyFont="1" applyFill="1" applyBorder="1" applyAlignment="1">
      <alignment horizontal="center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0" fillId="7" borderId="3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17" fillId="2" borderId="7" xfId="0" applyFont="1" applyFill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center"/>
    </xf>
    <xf numFmtId="0" fontId="2" fillId="9" borderId="22" xfId="0" applyFont="1" applyFill="1" applyBorder="1"/>
    <xf numFmtId="0" fontId="2" fillId="9" borderId="23" xfId="0" applyFont="1" applyFill="1" applyBorder="1"/>
    <xf numFmtId="0" fontId="0" fillId="9" borderId="24" xfId="0" applyFill="1" applyBorder="1"/>
    <xf numFmtId="0" fontId="0" fillId="9" borderId="23" xfId="0" applyFill="1" applyBorder="1"/>
    <xf numFmtId="0" fontId="4" fillId="0" borderId="14" xfId="0" applyFont="1" applyBorder="1"/>
    <xf numFmtId="0" fontId="4" fillId="0" borderId="0" xfId="0" applyFont="1" applyBorder="1"/>
    <xf numFmtId="0" fontId="4" fillId="0" borderId="21" xfId="0" applyFont="1" applyBorder="1"/>
    <xf numFmtId="0" fontId="0" fillId="0" borderId="14" xfId="0" applyBorder="1"/>
    <xf numFmtId="0" fontId="1" fillId="0" borderId="0" xfId="0" applyFont="1" applyBorder="1"/>
    <xf numFmtId="49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0" fillId="0" borderId="16" xfId="0" applyBorder="1"/>
    <xf numFmtId="0" fontId="0" fillId="0" borderId="33" xfId="0" applyBorder="1"/>
    <xf numFmtId="0" fontId="1" fillId="0" borderId="39" xfId="0" applyFont="1" applyBorder="1"/>
    <xf numFmtId="0" fontId="1" fillId="7" borderId="22" xfId="0" applyFont="1" applyFill="1" applyBorder="1"/>
    <xf numFmtId="0" fontId="0" fillId="7" borderId="23" xfId="0" applyFill="1" applyBorder="1"/>
    <xf numFmtId="0" fontId="19" fillId="7" borderId="23" xfId="0" applyFont="1" applyFill="1" applyBorder="1"/>
    <xf numFmtId="0" fontId="0" fillId="7" borderId="24" xfId="0" applyFill="1" applyBorder="1"/>
    <xf numFmtId="0" fontId="1" fillId="10" borderId="22" xfId="0" applyFont="1" applyFill="1" applyBorder="1"/>
    <xf numFmtId="0" fontId="0" fillId="10" borderId="23" xfId="0" applyFill="1" applyBorder="1"/>
    <xf numFmtId="0" fontId="19" fillId="10" borderId="23" xfId="0" applyFont="1" applyFill="1" applyBorder="1"/>
    <xf numFmtId="0" fontId="0" fillId="10" borderId="24" xfId="0" applyFill="1" applyBorder="1"/>
    <xf numFmtId="0" fontId="15" fillId="8" borderId="22" xfId="0" applyFont="1" applyFill="1" applyBorder="1"/>
    <xf numFmtId="0" fontId="16" fillId="8" borderId="23" xfId="0" applyFont="1" applyFill="1" applyBorder="1"/>
    <xf numFmtId="0" fontId="20" fillId="8" borderId="23" xfId="0" applyFont="1" applyFill="1" applyBorder="1"/>
    <xf numFmtId="0" fontId="16" fillId="8" borderId="24" xfId="0" applyFont="1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20" xfId="0" applyBorder="1"/>
    <xf numFmtId="0" fontId="1" fillId="0" borderId="14" xfId="0" applyFont="1" applyBorder="1"/>
    <xf numFmtId="0" fontId="1" fillId="0" borderId="16" xfId="0" applyFont="1" applyBorder="1"/>
    <xf numFmtId="0" fontId="0" fillId="0" borderId="17" xfId="0" applyBorder="1" applyAlignment="1">
      <alignment horizontal="right"/>
    </xf>
    <xf numFmtId="0" fontId="21" fillId="8" borderId="37" xfId="0" applyFont="1" applyFill="1" applyBorder="1" applyAlignment="1">
      <alignment horizontal="right"/>
    </xf>
    <xf numFmtId="0" fontId="21" fillId="0" borderId="40" xfId="0" applyFont="1" applyFill="1" applyBorder="1" applyAlignment="1">
      <alignment horizontal="left"/>
    </xf>
    <xf numFmtId="0" fontId="2" fillId="0" borderId="14" xfId="0" applyFont="1" applyBorder="1"/>
    <xf numFmtId="0" fontId="9" fillId="0" borderId="14" xfId="0" applyFont="1" applyBorder="1"/>
    <xf numFmtId="0" fontId="2" fillId="0" borderId="16" xfId="0" applyFont="1" applyBorder="1"/>
    <xf numFmtId="0" fontId="4" fillId="0" borderId="11" xfId="0" applyFont="1" applyBorder="1"/>
    <xf numFmtId="0" fontId="4" fillId="0" borderId="12" xfId="0" applyFont="1" applyBorder="1"/>
    <xf numFmtId="0" fontId="23" fillId="0" borderId="0" xfId="0" applyFont="1"/>
    <xf numFmtId="0" fontId="13" fillId="0" borderId="0" xfId="0" applyFont="1"/>
    <xf numFmtId="0" fontId="25" fillId="0" borderId="0" xfId="0" applyFont="1"/>
    <xf numFmtId="0" fontId="1" fillId="0" borderId="1" xfId="0" applyFont="1" applyBorder="1"/>
    <xf numFmtId="0" fontId="24" fillId="0" borderId="2" xfId="0" applyFont="1" applyBorder="1"/>
    <xf numFmtId="0" fontId="0" fillId="0" borderId="2" xfId="0" applyBorder="1"/>
    <xf numFmtId="0" fontId="0" fillId="0" borderId="3" xfId="0" applyBorder="1"/>
    <xf numFmtId="0" fontId="26" fillId="0" borderId="0" xfId="0" applyFont="1"/>
    <xf numFmtId="14" fontId="0" fillId="0" borderId="0" xfId="0" applyNumberFormat="1"/>
    <xf numFmtId="22" fontId="27" fillId="2" borderId="7" xfId="0" applyNumberFormat="1" applyFont="1" applyFill="1" applyBorder="1"/>
    <xf numFmtId="0" fontId="19" fillId="0" borderId="0" xfId="0" applyFont="1"/>
    <xf numFmtId="14" fontId="1" fillId="0" borderId="0" xfId="0" applyNumberFormat="1" applyFont="1"/>
    <xf numFmtId="0" fontId="12" fillId="0" borderId="28" xfId="0" applyFont="1" applyBorder="1" applyAlignment="1">
      <alignment horizontal="center"/>
    </xf>
    <xf numFmtId="0" fontId="11" fillId="0" borderId="14" xfId="0" applyFont="1" applyBorder="1"/>
    <xf numFmtId="0" fontId="11" fillId="0" borderId="0" xfId="0" applyFont="1" applyBorder="1"/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/>
    <xf numFmtId="0" fontId="12" fillId="0" borderId="42" xfId="0" applyFont="1" applyBorder="1"/>
    <xf numFmtId="0" fontId="12" fillId="0" borderId="44" xfId="0" applyFont="1" applyBorder="1"/>
    <xf numFmtId="0" fontId="11" fillId="0" borderId="36" xfId="0" applyFont="1" applyBorder="1" applyAlignment="1">
      <alignment horizontal="center"/>
    </xf>
    <xf numFmtId="0" fontId="0" fillId="0" borderId="7" xfId="0" applyBorder="1"/>
    <xf numFmtId="0" fontId="0" fillId="11" borderId="45" xfId="0" applyFill="1" applyBorder="1"/>
    <xf numFmtId="0" fontId="0" fillId="11" borderId="46" xfId="0" applyFill="1" applyBorder="1" applyAlignment="1">
      <alignment horizontal="right"/>
    </xf>
    <xf numFmtId="0" fontId="0" fillId="11" borderId="35" xfId="0" applyFill="1" applyBorder="1" applyAlignment="1">
      <alignment horizontal="right"/>
    </xf>
    <xf numFmtId="0" fontId="0" fillId="11" borderId="47" xfId="0" applyFill="1" applyBorder="1"/>
    <xf numFmtId="0" fontId="0" fillId="11" borderId="7" xfId="0" applyFill="1" applyBorder="1"/>
    <xf numFmtId="0" fontId="0" fillId="11" borderId="36" xfId="0" applyFill="1" applyBorder="1"/>
    <xf numFmtId="0" fontId="0" fillId="11" borderId="48" xfId="0" applyFill="1" applyBorder="1"/>
    <xf numFmtId="0" fontId="0" fillId="11" borderId="49" xfId="0" applyFill="1" applyBorder="1"/>
    <xf numFmtId="0" fontId="0" fillId="11" borderId="38" xfId="0" applyFill="1" applyBorder="1"/>
    <xf numFmtId="0" fontId="0" fillId="12" borderId="45" xfId="0" applyFill="1" applyBorder="1"/>
    <xf numFmtId="0" fontId="0" fillId="12" borderId="46" xfId="0" applyFill="1" applyBorder="1" applyAlignment="1">
      <alignment horizontal="right"/>
    </xf>
    <xf numFmtId="0" fontId="0" fillId="12" borderId="35" xfId="0" applyFill="1" applyBorder="1" applyAlignment="1">
      <alignment horizontal="right"/>
    </xf>
    <xf numFmtId="0" fontId="0" fillId="12" borderId="47" xfId="0" applyFill="1" applyBorder="1"/>
    <xf numFmtId="0" fontId="0" fillId="12" borderId="7" xfId="0" applyFill="1" applyBorder="1"/>
    <xf numFmtId="0" fontId="0" fillId="12" borderId="36" xfId="0" applyFill="1" applyBorder="1"/>
    <xf numFmtId="0" fontId="0" fillId="12" borderId="48" xfId="0" applyFill="1" applyBorder="1"/>
    <xf numFmtId="0" fontId="0" fillId="12" borderId="49" xfId="0" applyFill="1" applyBorder="1"/>
    <xf numFmtId="0" fontId="0" fillId="12" borderId="38" xfId="0" applyFill="1" applyBorder="1"/>
    <xf numFmtId="0" fontId="1" fillId="11" borderId="47" xfId="0" applyFont="1" applyFill="1" applyBorder="1"/>
    <xf numFmtId="0" fontId="1" fillId="2" borderId="47" xfId="0" applyFont="1" applyFill="1" applyBorder="1"/>
    <xf numFmtId="0" fontId="1" fillId="13" borderId="47" xfId="0" applyFont="1" applyFill="1" applyBorder="1"/>
    <xf numFmtId="0" fontId="1" fillId="11" borderId="45" xfId="0" applyFont="1" applyFill="1" applyBorder="1"/>
    <xf numFmtId="0" fontId="1" fillId="0" borderId="47" xfId="0" applyFont="1" applyBorder="1"/>
    <xf numFmtId="0" fontId="33" fillId="0" borderId="0" xfId="0" applyFont="1"/>
    <xf numFmtId="0" fontId="0" fillId="0" borderId="0" xfId="0" applyFill="1" applyBorder="1"/>
    <xf numFmtId="0" fontId="13" fillId="0" borderId="0" xfId="0" applyFont="1" applyFill="1" applyBorder="1"/>
    <xf numFmtId="0" fontId="0" fillId="2" borderId="25" xfId="0" applyFill="1" applyBorder="1"/>
    <xf numFmtId="0" fontId="0" fillId="2" borderId="10" xfId="0" applyFill="1" applyBorder="1"/>
    <xf numFmtId="0" fontId="0" fillId="2" borderId="28" xfId="0" applyFill="1" applyBorder="1"/>
    <xf numFmtId="0" fontId="0" fillId="2" borderId="4" xfId="0" applyFill="1" applyBorder="1"/>
    <xf numFmtId="0" fontId="34" fillId="0" borderId="46" xfId="0" applyFont="1" applyBorder="1"/>
    <xf numFmtId="0" fontId="0" fillId="0" borderId="46" xfId="0" applyBorder="1"/>
    <xf numFmtId="0" fontId="0" fillId="0" borderId="35" xfId="0" applyBorder="1"/>
    <xf numFmtId="0" fontId="0" fillId="0" borderId="36" xfId="0" applyBorder="1"/>
    <xf numFmtId="0" fontId="27" fillId="0" borderId="47" xfId="0" applyFont="1" applyBorder="1"/>
    <xf numFmtId="0" fontId="27" fillId="0" borderId="48" xfId="0" applyFont="1" applyBorder="1"/>
    <xf numFmtId="0" fontId="0" fillId="0" borderId="49" xfId="0" applyBorder="1"/>
    <xf numFmtId="0" fontId="0" fillId="0" borderId="38" xfId="0" applyBorder="1"/>
    <xf numFmtId="0" fontId="0" fillId="2" borderId="0" xfId="0" applyFill="1"/>
    <xf numFmtId="0" fontId="35" fillId="0" borderId="0" xfId="0" applyFont="1"/>
    <xf numFmtId="0" fontId="0" fillId="2" borderId="11" xfId="0" applyFill="1" applyBorder="1"/>
    <xf numFmtId="0" fontId="0" fillId="2" borderId="13" xfId="0" applyFill="1" applyBorder="1"/>
    <xf numFmtId="0" fontId="16" fillId="8" borderId="15" xfId="0" applyFont="1" applyFill="1" applyBorder="1"/>
    <xf numFmtId="0" fontId="0" fillId="14" borderId="15" xfId="0" applyFill="1" applyBorder="1"/>
    <xf numFmtId="0" fontId="0" fillId="11" borderId="15" xfId="0" applyFill="1" applyBorder="1"/>
    <xf numFmtId="0" fontId="0" fillId="4" borderId="15" xfId="0" applyFill="1" applyBorder="1"/>
    <xf numFmtId="0" fontId="16" fillId="15" borderId="15" xfId="0" applyFont="1" applyFill="1" applyBorder="1"/>
    <xf numFmtId="0" fontId="0" fillId="16" borderId="15" xfId="0" applyFill="1" applyBorder="1"/>
    <xf numFmtId="0" fontId="0" fillId="3" borderId="18" xfId="0" applyFill="1" applyBorder="1"/>
    <xf numFmtId="0" fontId="0" fillId="2" borderId="12" xfId="0" applyFill="1" applyBorder="1"/>
    <xf numFmtId="0" fontId="0" fillId="2" borderId="2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33" xfId="0" applyFill="1" applyBorder="1"/>
    <xf numFmtId="0" fontId="8" fillId="0" borderId="11" xfId="0" applyFont="1" applyBorder="1"/>
    <xf numFmtId="0" fontId="36" fillId="2" borderId="22" xfId="0" applyFont="1" applyFill="1" applyBorder="1"/>
    <xf numFmtId="0" fontId="36" fillId="2" borderId="23" xfId="0" applyFont="1" applyFill="1" applyBorder="1"/>
    <xf numFmtId="0" fontId="36" fillId="2" borderId="24" xfId="0" applyFont="1" applyFill="1" applyBorder="1"/>
    <xf numFmtId="0" fontId="40" fillId="8" borderId="19" xfId="0" applyFont="1" applyFill="1" applyBorder="1" applyProtection="1">
      <protection locked="0"/>
    </xf>
    <xf numFmtId="0" fontId="0" fillId="11" borderId="20" xfId="0" applyFill="1" applyBorder="1"/>
    <xf numFmtId="0" fontId="1" fillId="11" borderId="13" xfId="0" applyFont="1" applyFill="1" applyBorder="1" applyAlignment="1">
      <alignment horizontal="center"/>
    </xf>
    <xf numFmtId="0" fontId="1" fillId="11" borderId="20" xfId="0" applyFont="1" applyFill="1" applyBorder="1"/>
    <xf numFmtId="0" fontId="1" fillId="11" borderId="11" xfId="0" applyFont="1" applyFill="1" applyBorder="1" applyAlignment="1">
      <alignment horizontal="center"/>
    </xf>
    <xf numFmtId="0" fontId="0" fillId="11" borderId="14" xfId="0" applyFill="1" applyBorder="1"/>
    <xf numFmtId="0" fontId="0" fillId="11" borderId="21" xfId="0" applyFill="1" applyBorder="1"/>
    <xf numFmtId="0" fontId="9" fillId="11" borderId="15" xfId="0" applyFont="1" applyFill="1" applyBorder="1" applyAlignment="1">
      <alignment horizontal="center"/>
    </xf>
    <xf numFmtId="0" fontId="0" fillId="11" borderId="0" xfId="0" applyFill="1" applyBorder="1"/>
    <xf numFmtId="0" fontId="0" fillId="11" borderId="15" xfId="0" applyFill="1" applyBorder="1" applyAlignment="1">
      <alignment horizontal="center"/>
    </xf>
    <xf numFmtId="0" fontId="0" fillId="11" borderId="11" xfId="0" applyFill="1" applyBorder="1"/>
    <xf numFmtId="0" fontId="0" fillId="11" borderId="12" xfId="0" applyFill="1" applyBorder="1"/>
    <xf numFmtId="0" fontId="0" fillId="11" borderId="12" xfId="0" applyFill="1" applyBorder="1" applyAlignment="1">
      <alignment horizontal="right"/>
    </xf>
    <xf numFmtId="0" fontId="42" fillId="11" borderId="20" xfId="0" applyFont="1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33" xfId="0" applyFill="1" applyBorder="1"/>
    <xf numFmtId="0" fontId="0" fillId="11" borderId="17" xfId="0" applyFill="1" applyBorder="1" applyAlignment="1">
      <alignment horizontal="right"/>
    </xf>
    <xf numFmtId="0" fontId="42" fillId="11" borderId="33" xfId="0" applyFont="1" applyFill="1" applyBorder="1"/>
    <xf numFmtId="0" fontId="0" fillId="11" borderId="0" xfId="0" applyFill="1" applyBorder="1" applyAlignment="1">
      <alignment horizontal="right"/>
    </xf>
    <xf numFmtId="0" fontId="42" fillId="11" borderId="21" xfId="0" applyFont="1" applyFill="1" applyBorder="1"/>
    <xf numFmtId="0" fontId="0" fillId="11" borderId="18" xfId="0" applyFill="1" applyBorder="1"/>
    <xf numFmtId="0" fontId="0" fillId="17" borderId="7" xfId="0" applyFill="1" applyBorder="1"/>
    <xf numFmtId="0" fontId="0" fillId="17" borderId="0" xfId="0" applyFill="1" applyBorder="1"/>
    <xf numFmtId="0" fontId="0" fillId="17" borderId="51" xfId="0" applyFill="1" applyBorder="1"/>
    <xf numFmtId="0" fontId="0" fillId="17" borderId="56" xfId="0" applyFill="1" applyBorder="1"/>
    <xf numFmtId="0" fontId="0" fillId="17" borderId="15" xfId="0" applyFill="1" applyBorder="1"/>
    <xf numFmtId="0" fontId="0" fillId="17" borderId="52" xfId="0" applyFill="1" applyBorder="1"/>
    <xf numFmtId="0" fontId="0" fillId="17" borderId="46" xfId="0" applyFill="1" applyBorder="1"/>
    <xf numFmtId="0" fontId="0" fillId="17" borderId="12" xfId="0" applyFill="1" applyBorder="1"/>
    <xf numFmtId="0" fontId="0" fillId="17" borderId="21" xfId="0" applyFill="1" applyBorder="1"/>
    <xf numFmtId="0" fontId="0" fillId="17" borderId="49" xfId="0" applyFill="1" applyBorder="1"/>
    <xf numFmtId="0" fontId="0" fillId="17" borderId="17" xfId="0" applyFill="1" applyBorder="1"/>
    <xf numFmtId="0" fontId="0" fillId="17" borderId="33" xfId="0" applyFill="1" applyBorder="1"/>
    <xf numFmtId="0" fontId="0" fillId="17" borderId="14" xfId="0" applyFill="1" applyBorder="1"/>
    <xf numFmtId="0" fontId="0" fillId="17" borderId="35" xfId="0" applyFill="1" applyBorder="1"/>
    <xf numFmtId="0" fontId="0" fillId="17" borderId="36" xfId="0" applyFill="1" applyBorder="1"/>
    <xf numFmtId="0" fontId="0" fillId="17" borderId="38" xfId="0" applyFill="1" applyBorder="1"/>
    <xf numFmtId="0" fontId="0" fillId="17" borderId="45" xfId="0" applyFill="1" applyBorder="1"/>
    <xf numFmtId="0" fontId="0" fillId="17" borderId="47" xfId="0" applyFill="1" applyBorder="1"/>
    <xf numFmtId="0" fontId="0" fillId="17" borderId="48" xfId="0" applyFill="1" applyBorder="1"/>
    <xf numFmtId="0" fontId="0" fillId="17" borderId="57" xfId="0" applyFill="1" applyBorder="1"/>
    <xf numFmtId="0" fontId="0" fillId="17" borderId="19" xfId="0" applyFill="1" applyBorder="1"/>
    <xf numFmtId="0" fontId="1" fillId="2" borderId="11" xfId="0" applyFont="1" applyFill="1" applyBorder="1"/>
    <xf numFmtId="0" fontId="0" fillId="2" borderId="14" xfId="0" applyFill="1" applyBorder="1"/>
    <xf numFmtId="0" fontId="0" fillId="2" borderId="21" xfId="0" applyFill="1" applyBorder="1"/>
    <xf numFmtId="0" fontId="0" fillId="11" borderId="14" xfId="0" applyFill="1" applyBorder="1" applyAlignment="1">
      <alignment horizontal="center"/>
    </xf>
    <xf numFmtId="0" fontId="12" fillId="17" borderId="0" xfId="0" applyFont="1" applyFill="1" applyBorder="1"/>
    <xf numFmtId="0" fontId="0" fillId="17" borderId="16" xfId="0" applyFill="1" applyBorder="1"/>
    <xf numFmtId="0" fontId="0" fillId="18" borderId="11" xfId="0" applyFill="1" applyBorder="1"/>
    <xf numFmtId="0" fontId="0" fillId="18" borderId="12" xfId="0" applyFill="1" applyBorder="1"/>
    <xf numFmtId="0" fontId="0" fillId="18" borderId="20" xfId="0" applyFill="1" applyBorder="1"/>
    <xf numFmtId="0" fontId="13" fillId="18" borderId="14" xfId="0" applyFont="1" applyFill="1" applyBorder="1"/>
    <xf numFmtId="0" fontId="0" fillId="18" borderId="0" xfId="0" applyFill="1" applyBorder="1"/>
    <xf numFmtId="0" fontId="0" fillId="18" borderId="21" xfId="0" applyFill="1" applyBorder="1"/>
    <xf numFmtId="0" fontId="0" fillId="18" borderId="14" xfId="0" applyFill="1" applyBorder="1"/>
    <xf numFmtId="0" fontId="1" fillId="18" borderId="14" xfId="0" applyFont="1" applyFill="1" applyBorder="1"/>
    <xf numFmtId="0" fontId="1" fillId="18" borderId="0" xfId="0" applyFont="1" applyFill="1" applyBorder="1"/>
    <xf numFmtId="0" fontId="0" fillId="18" borderId="16" xfId="0" applyFill="1" applyBorder="1"/>
    <xf numFmtId="0" fontId="0" fillId="18" borderId="17" xfId="0" applyFill="1" applyBorder="1"/>
    <xf numFmtId="0" fontId="0" fillId="18" borderId="33" xfId="0" applyFill="1" applyBorder="1"/>
    <xf numFmtId="0" fontId="32" fillId="17" borderId="45" xfId="0" applyFont="1" applyFill="1" applyBorder="1" applyAlignment="1">
      <alignment horizontal="center"/>
    </xf>
    <xf numFmtId="0" fontId="32" fillId="17" borderId="47" xfId="0" applyFont="1" applyFill="1" applyBorder="1" applyAlignment="1">
      <alignment horizontal="center"/>
    </xf>
    <xf numFmtId="0" fontId="32" fillId="17" borderId="18" xfId="0" applyFont="1" applyFill="1" applyBorder="1" applyAlignment="1">
      <alignment horizontal="center"/>
    </xf>
    <xf numFmtId="0" fontId="0" fillId="11" borderId="20" xfId="0" applyFill="1" applyBorder="1" applyAlignment="1"/>
    <xf numFmtId="0" fontId="0" fillId="11" borderId="16" xfId="0" applyFill="1" applyBorder="1" applyAlignment="1"/>
    <xf numFmtId="0" fontId="0" fillId="11" borderId="33" xfId="0" applyFill="1" applyBorder="1" applyAlignment="1"/>
    <xf numFmtId="0" fontId="9" fillId="11" borderId="16" xfId="0" applyFont="1" applyFill="1" applyBorder="1" applyAlignment="1"/>
    <xf numFmtId="0" fontId="9" fillId="11" borderId="14" xfId="0" applyFont="1" applyFill="1" applyBorder="1" applyAlignment="1"/>
    <xf numFmtId="0" fontId="36" fillId="19" borderId="19" xfId="0" applyFont="1" applyFill="1" applyBorder="1"/>
    <xf numFmtId="0" fontId="36" fillId="19" borderId="24" xfId="0" applyFont="1" applyFill="1" applyBorder="1" applyAlignment="1"/>
    <xf numFmtId="0" fontId="36" fillId="19" borderId="22" xfId="0" applyFont="1" applyFill="1" applyBorder="1" applyAlignment="1"/>
    <xf numFmtId="0" fontId="0" fillId="17" borderId="59" xfId="0" applyFill="1" applyBorder="1"/>
    <xf numFmtId="0" fontId="0" fillId="17" borderId="41" xfId="0" applyFill="1" applyBorder="1"/>
    <xf numFmtId="0" fontId="0" fillId="17" borderId="6" xfId="0" applyFill="1" applyBorder="1"/>
    <xf numFmtId="0" fontId="0" fillId="17" borderId="61" xfId="0" applyFill="1" applyBorder="1"/>
    <xf numFmtId="0" fontId="0" fillId="17" borderId="42" xfId="0" applyFill="1" applyBorder="1"/>
    <xf numFmtId="0" fontId="0" fillId="17" borderId="5" xfId="0" applyFill="1" applyBorder="1"/>
    <xf numFmtId="0" fontId="0" fillId="17" borderId="22" xfId="0" applyFill="1" applyBorder="1"/>
    <xf numFmtId="0" fontId="0" fillId="17" borderId="24" xfId="0" applyFill="1" applyBorder="1"/>
    <xf numFmtId="0" fontId="0" fillId="17" borderId="23" xfId="0" applyFill="1" applyBorder="1"/>
    <xf numFmtId="0" fontId="41" fillId="19" borderId="19" xfId="0" applyFont="1" applyFill="1" applyBorder="1" applyAlignment="1">
      <alignment horizontal="center"/>
    </xf>
    <xf numFmtId="0" fontId="1" fillId="11" borderId="11" xfId="0" applyFont="1" applyFill="1" applyBorder="1" applyAlignment="1"/>
    <xf numFmtId="0" fontId="1" fillId="17" borderId="51" xfId="0" applyFont="1" applyFill="1" applyBorder="1"/>
    <xf numFmtId="0" fontId="1" fillId="17" borderId="62" xfId="0" applyFont="1" applyFill="1" applyBorder="1"/>
    <xf numFmtId="0" fontId="47" fillId="19" borderId="19" xfId="0" applyFont="1" applyFill="1" applyBorder="1" applyAlignment="1" applyProtection="1">
      <protection locked="0"/>
    </xf>
    <xf numFmtId="0" fontId="48" fillId="19" borderId="19" xfId="0" applyFont="1" applyFill="1" applyBorder="1" applyAlignment="1" applyProtection="1">
      <protection locked="0"/>
    </xf>
    <xf numFmtId="0" fontId="47" fillId="19" borderId="35" xfId="0" applyFont="1" applyFill="1" applyBorder="1" applyAlignment="1" applyProtection="1">
      <alignment horizontal="left"/>
      <protection locked="0"/>
    </xf>
    <xf numFmtId="0" fontId="47" fillId="19" borderId="38" xfId="0" applyFont="1" applyFill="1" applyBorder="1" applyAlignment="1" applyProtection="1">
      <alignment horizontal="left"/>
      <protection locked="0"/>
    </xf>
    <xf numFmtId="0" fontId="47" fillId="19" borderId="36" xfId="0" applyFont="1" applyFill="1" applyBorder="1" applyAlignment="1" applyProtection="1">
      <alignment horizontal="left"/>
      <protection locked="0"/>
    </xf>
    <xf numFmtId="0" fontId="47" fillId="19" borderId="51" xfId="0" applyFont="1" applyFill="1" applyBorder="1" applyProtection="1">
      <protection locked="0"/>
    </xf>
    <xf numFmtId="0" fontId="47" fillId="19" borderId="52" xfId="0" applyFont="1" applyFill="1" applyBorder="1" applyProtection="1">
      <protection locked="0"/>
    </xf>
    <xf numFmtId="0" fontId="47" fillId="19" borderId="56" xfId="0" applyFont="1" applyFill="1" applyBorder="1" applyProtection="1">
      <protection locked="0"/>
    </xf>
    <xf numFmtId="0" fontId="47" fillId="19" borderId="59" xfId="0" applyFont="1" applyFill="1" applyBorder="1" applyProtection="1">
      <protection locked="0"/>
    </xf>
    <xf numFmtId="0" fontId="47" fillId="19" borderId="62" xfId="0" applyFont="1" applyFill="1" applyBorder="1" applyProtection="1">
      <protection locked="0"/>
    </xf>
    <xf numFmtId="0" fontId="47" fillId="19" borderId="53" xfId="0" applyFont="1" applyFill="1" applyBorder="1" applyProtection="1">
      <protection locked="0"/>
    </xf>
    <xf numFmtId="0" fontId="47" fillId="19" borderId="44" xfId="0" applyFont="1" applyFill="1" applyBorder="1" applyProtection="1">
      <protection locked="0"/>
    </xf>
    <xf numFmtId="0" fontId="47" fillId="19" borderId="60" xfId="0" applyFont="1" applyFill="1" applyBorder="1" applyProtection="1">
      <protection locked="0"/>
    </xf>
    <xf numFmtId="0" fontId="47" fillId="19" borderId="63" xfId="0" applyFont="1" applyFill="1" applyBorder="1" applyProtection="1">
      <protection locked="0"/>
    </xf>
    <xf numFmtId="0" fontId="47" fillId="19" borderId="54" xfId="0" applyFont="1" applyFill="1" applyBorder="1" applyProtection="1">
      <protection locked="0"/>
    </xf>
    <xf numFmtId="0" fontId="47" fillId="19" borderId="45" xfId="0" applyFont="1" applyFill="1" applyBorder="1" applyProtection="1">
      <protection locked="0"/>
    </xf>
    <xf numFmtId="0" fontId="47" fillId="19" borderId="47" xfId="0" applyFont="1" applyFill="1" applyBorder="1" applyProtection="1">
      <protection locked="0"/>
    </xf>
    <xf numFmtId="0" fontId="47" fillId="19" borderId="61" xfId="0" applyFont="1" applyFill="1" applyBorder="1" applyProtection="1">
      <protection locked="0"/>
    </xf>
    <xf numFmtId="0" fontId="47" fillId="19" borderId="57" xfId="0" applyFont="1" applyFill="1" applyBorder="1" applyProtection="1">
      <protection locked="0"/>
    </xf>
    <xf numFmtId="0" fontId="47" fillId="19" borderId="48" xfId="0" applyFont="1" applyFill="1" applyBorder="1" applyProtection="1">
      <protection locked="0"/>
    </xf>
    <xf numFmtId="0" fontId="47" fillId="19" borderId="18" xfId="0" applyFont="1" applyFill="1" applyBorder="1" applyProtection="1">
      <protection locked="0"/>
    </xf>
    <xf numFmtId="0" fontId="47" fillId="19" borderId="19" xfId="0" applyFont="1" applyFill="1" applyBorder="1" applyProtection="1">
      <protection locked="0"/>
    </xf>
    <xf numFmtId="0" fontId="0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8" fillId="2" borderId="22" xfId="0" applyFont="1" applyFill="1" applyBorder="1" applyAlignment="1">
      <alignment horizontal="center"/>
    </xf>
    <xf numFmtId="0" fontId="38" fillId="2" borderId="23" xfId="0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37" fillId="2" borderId="12" xfId="0" applyFont="1" applyFill="1" applyBorder="1" applyAlignment="1" applyProtection="1">
      <alignment horizontal="center"/>
      <protection locked="0"/>
    </xf>
    <xf numFmtId="0" fontId="37" fillId="2" borderId="20" xfId="0" applyFont="1" applyFill="1" applyBorder="1" applyAlignment="1" applyProtection="1">
      <alignment horizontal="center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3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39" fillId="2" borderId="22" xfId="0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horizontal="center" vertical="center"/>
      <protection locked="0"/>
    </xf>
    <xf numFmtId="0" fontId="39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9" xfId="0" applyBorder="1" applyAlignment="1">
      <alignment horizontal="right"/>
    </xf>
    <xf numFmtId="0" fontId="0" fillId="0" borderId="9" xfId="0" applyBorder="1" applyAlignment="1"/>
    <xf numFmtId="0" fontId="0" fillId="0" borderId="14" xfId="0" applyBorder="1" applyAlignment="1">
      <alignment horizontal="right"/>
    </xf>
    <xf numFmtId="0" fontId="0" fillId="6" borderId="23" xfId="0" applyFill="1" applyBorder="1" applyAlignment="1">
      <alignment horizontal="right"/>
    </xf>
    <xf numFmtId="0" fontId="0" fillId="6" borderId="23" xfId="0" applyFill="1" applyBorder="1" applyAlignment="1"/>
    <xf numFmtId="0" fontId="1" fillId="7" borderId="23" xfId="0" applyFont="1" applyFill="1" applyBorder="1" applyAlignment="1">
      <alignment horizontal="right"/>
    </xf>
    <xf numFmtId="0" fontId="11" fillId="3" borderId="2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 horizontal="left"/>
    </xf>
    <xf numFmtId="0" fontId="13" fillId="5" borderId="24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9" fillId="19" borderId="22" xfId="0" applyFont="1" applyFill="1" applyBorder="1" applyAlignment="1" applyProtection="1">
      <alignment horizontal="center"/>
    </xf>
    <xf numFmtId="0" fontId="49" fillId="19" borderId="24" xfId="0" applyFont="1" applyFill="1" applyBorder="1" applyAlignment="1" applyProtection="1">
      <alignment horizontal="center"/>
    </xf>
    <xf numFmtId="0" fontId="0" fillId="18" borderId="17" xfId="0" applyFill="1" applyBorder="1" applyAlignment="1">
      <alignment horizontal="right"/>
    </xf>
    <xf numFmtId="0" fontId="0" fillId="18" borderId="33" xfId="0" applyFill="1" applyBorder="1" applyAlignment="1">
      <alignment horizontal="right"/>
    </xf>
    <xf numFmtId="0" fontId="47" fillId="19" borderId="61" xfId="0" applyFont="1" applyFill="1" applyBorder="1" applyAlignment="1" applyProtection="1">
      <alignment horizontal="center"/>
      <protection locked="0"/>
    </xf>
    <xf numFmtId="0" fontId="47" fillId="19" borderId="41" xfId="0" applyFont="1" applyFill="1" applyBorder="1" applyAlignment="1" applyProtection="1">
      <alignment horizontal="center"/>
      <protection locked="0"/>
    </xf>
    <xf numFmtId="0" fontId="47" fillId="19" borderId="57" xfId="0" applyFont="1" applyFill="1" applyBorder="1" applyAlignment="1" applyProtection="1">
      <alignment horizontal="center"/>
      <protection locked="0"/>
    </xf>
    <xf numFmtId="0" fontId="47" fillId="19" borderId="42" xfId="0" applyFont="1" applyFill="1" applyBorder="1" applyAlignment="1" applyProtection="1">
      <alignment horizontal="center"/>
      <protection locked="0"/>
    </xf>
    <xf numFmtId="0" fontId="47" fillId="19" borderId="47" xfId="0" applyFont="1" applyFill="1" applyBorder="1" applyAlignment="1" applyProtection="1">
      <alignment horizontal="center"/>
      <protection locked="0"/>
    </xf>
    <xf numFmtId="0" fontId="47" fillId="19" borderId="36" xfId="0" applyFont="1" applyFill="1" applyBorder="1" applyAlignment="1" applyProtection="1">
      <alignment horizontal="center"/>
      <protection locked="0"/>
    </xf>
    <xf numFmtId="0" fontId="47" fillId="19" borderId="48" xfId="0" applyFont="1" applyFill="1" applyBorder="1" applyAlignment="1" applyProtection="1">
      <alignment horizontal="center"/>
      <protection locked="0"/>
    </xf>
    <xf numFmtId="0" fontId="47" fillId="19" borderId="38" xfId="0" applyFont="1" applyFill="1" applyBorder="1" applyAlignment="1" applyProtection="1">
      <alignment horizontal="center"/>
      <protection locked="0"/>
    </xf>
    <xf numFmtId="0" fontId="1" fillId="11" borderId="16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47" fillId="19" borderId="13" xfId="0" applyFont="1" applyFill="1" applyBorder="1" applyAlignment="1" applyProtection="1">
      <alignment horizontal="center"/>
      <protection locked="0"/>
    </xf>
    <xf numFmtId="0" fontId="47" fillId="19" borderId="18" xfId="0" applyFont="1" applyFill="1" applyBorder="1" applyAlignment="1" applyProtection="1">
      <alignment horizontal="center"/>
      <protection locked="0"/>
    </xf>
    <xf numFmtId="0" fontId="47" fillId="19" borderId="15" xfId="0" applyFont="1" applyFill="1" applyBorder="1" applyAlignment="1" applyProtection="1">
      <alignment horizontal="center"/>
      <protection locked="0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40" fillId="8" borderId="22" xfId="0" applyFont="1" applyFill="1" applyBorder="1" applyAlignment="1">
      <alignment horizontal="center"/>
    </xf>
    <xf numFmtId="0" fontId="40" fillId="8" borderId="23" xfId="0" applyFont="1" applyFill="1" applyBorder="1" applyAlignment="1">
      <alignment horizontal="center"/>
    </xf>
    <xf numFmtId="0" fontId="40" fillId="8" borderId="24" xfId="0" applyFont="1" applyFill="1" applyBorder="1" applyAlignment="1">
      <alignment horizontal="center"/>
    </xf>
    <xf numFmtId="0" fontId="32" fillId="17" borderId="53" xfId="0" applyFont="1" applyFill="1" applyBorder="1" applyAlignment="1">
      <alignment horizontal="center"/>
    </xf>
    <xf numFmtId="0" fontId="32" fillId="17" borderId="50" xfId="0" applyFont="1" applyFill="1" applyBorder="1" applyAlignment="1">
      <alignment horizontal="center"/>
    </xf>
    <xf numFmtId="0" fontId="32" fillId="17" borderId="54" xfId="0" applyFont="1" applyFill="1" applyBorder="1" applyAlignment="1">
      <alignment horizontal="center"/>
    </xf>
    <xf numFmtId="0" fontId="32" fillId="17" borderId="55" xfId="0" applyFont="1" applyFill="1" applyBorder="1" applyAlignment="1">
      <alignment horizontal="center"/>
    </xf>
    <xf numFmtId="0" fontId="32" fillId="17" borderId="11" xfId="0" applyFont="1" applyFill="1" applyBorder="1" applyAlignment="1">
      <alignment horizontal="center"/>
    </xf>
    <xf numFmtId="0" fontId="32" fillId="17" borderId="12" xfId="0" applyFont="1" applyFill="1" applyBorder="1" applyAlignment="1">
      <alignment horizontal="center"/>
    </xf>
    <xf numFmtId="0" fontId="32" fillId="17" borderId="16" xfId="0" applyFont="1" applyFill="1" applyBorder="1" applyAlignment="1">
      <alignment horizontal="center"/>
    </xf>
    <xf numFmtId="0" fontId="32" fillId="17" borderId="17" xfId="0" applyFont="1" applyFill="1" applyBorder="1" applyAlignment="1">
      <alignment horizontal="center"/>
    </xf>
    <xf numFmtId="0" fontId="32" fillId="17" borderId="20" xfId="0" applyFont="1" applyFill="1" applyBorder="1" applyAlignment="1">
      <alignment horizontal="center"/>
    </xf>
    <xf numFmtId="0" fontId="32" fillId="17" borderId="33" xfId="0" applyFont="1" applyFill="1" applyBorder="1" applyAlignment="1">
      <alignment horizontal="center"/>
    </xf>
    <xf numFmtId="0" fontId="27" fillId="17" borderId="58" xfId="0" applyFont="1" applyFill="1" applyBorder="1" applyAlignment="1">
      <alignment horizontal="center"/>
    </xf>
    <xf numFmtId="0" fontId="27" fillId="17" borderId="20" xfId="0" applyFont="1" applyFill="1" applyBorder="1" applyAlignment="1">
      <alignment horizontal="center"/>
    </xf>
    <xf numFmtId="0" fontId="27" fillId="17" borderId="31" xfId="0" applyFont="1" applyFill="1" applyBorder="1" applyAlignment="1">
      <alignment horizontal="center"/>
    </xf>
    <xf numFmtId="0" fontId="27" fillId="17" borderId="3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49" fillId="19" borderId="22" xfId="0" applyFont="1" applyFill="1" applyBorder="1" applyAlignment="1">
      <alignment horizontal="center"/>
    </xf>
    <xf numFmtId="0" fontId="49" fillId="19" borderId="23" xfId="0" applyFont="1" applyFill="1" applyBorder="1" applyAlignment="1">
      <alignment horizontal="center"/>
    </xf>
    <xf numFmtId="0" fontId="49" fillId="19" borderId="24" xfId="0" applyFont="1" applyFill="1" applyBorder="1" applyAlignment="1">
      <alignment horizontal="center"/>
    </xf>
    <xf numFmtId="0" fontId="49" fillId="19" borderId="22" xfId="0" applyFont="1" applyFill="1" applyBorder="1" applyAlignment="1" applyProtection="1">
      <alignment horizontal="center"/>
      <protection locked="0"/>
    </xf>
    <xf numFmtId="0" fontId="49" fillId="19" borderId="23" xfId="0" applyFont="1" applyFill="1" applyBorder="1" applyAlignment="1" applyProtection="1">
      <alignment horizontal="center"/>
      <protection locked="0"/>
    </xf>
    <xf numFmtId="0" fontId="49" fillId="19" borderId="24" xfId="0" applyFont="1" applyFill="1" applyBorder="1" applyAlignment="1" applyProtection="1">
      <alignment horizontal="center"/>
      <protection locked="0"/>
    </xf>
    <xf numFmtId="0" fontId="47" fillId="19" borderId="22" xfId="0" applyFont="1" applyFill="1" applyBorder="1" applyAlignment="1" applyProtection="1">
      <alignment horizontal="center"/>
      <protection locked="0"/>
    </xf>
    <xf numFmtId="0" fontId="47" fillId="19" borderId="23" xfId="0" applyFont="1" applyFill="1" applyBorder="1" applyAlignment="1" applyProtection="1">
      <alignment horizontal="center"/>
      <protection locked="0"/>
    </xf>
    <xf numFmtId="0" fontId="47" fillId="19" borderId="24" xfId="0" applyFont="1" applyFill="1" applyBorder="1" applyAlignment="1" applyProtection="1">
      <alignment horizontal="center"/>
      <protection locked="0"/>
    </xf>
    <xf numFmtId="0" fontId="41" fillId="18" borderId="0" xfId="0" applyFont="1" applyFill="1" applyBorder="1" applyAlignment="1">
      <alignment horizontal="center"/>
    </xf>
    <xf numFmtId="0" fontId="41" fillId="18" borderId="2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46" fillId="8" borderId="11" xfId="0" applyFont="1" applyFill="1" applyBorder="1" applyAlignment="1">
      <alignment horizontal="center"/>
    </xf>
    <xf numFmtId="0" fontId="46" fillId="8" borderId="12" xfId="0" applyFont="1" applyFill="1" applyBorder="1" applyAlignment="1">
      <alignment horizontal="center"/>
    </xf>
    <xf numFmtId="0" fontId="46" fillId="8" borderId="20" xfId="0" applyFont="1" applyFill="1" applyBorder="1" applyAlignment="1">
      <alignment horizontal="center"/>
    </xf>
    <xf numFmtId="0" fontId="46" fillId="8" borderId="16" xfId="0" applyFont="1" applyFill="1" applyBorder="1" applyAlignment="1">
      <alignment horizontal="center"/>
    </xf>
    <xf numFmtId="0" fontId="46" fillId="8" borderId="17" xfId="0" applyFont="1" applyFill="1" applyBorder="1" applyAlignment="1">
      <alignment horizontal="center"/>
    </xf>
    <xf numFmtId="0" fontId="46" fillId="8" borderId="33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29" fillId="0" borderId="7" xfId="0" applyFont="1" applyBorder="1" applyAlignment="1">
      <alignment horizontal="center"/>
    </xf>
    <xf numFmtId="0" fontId="29" fillId="0" borderId="49" xfId="0" applyFont="1" applyBorder="1" applyAlignment="1">
      <alignment horizontal="center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strike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76200</xdr:rowOff>
    </xdr:from>
    <xdr:to>
      <xdr:col>1</xdr:col>
      <xdr:colOff>152400</xdr:colOff>
      <xdr:row>1</xdr:row>
      <xdr:rowOff>578588</xdr:rowOff>
    </xdr:to>
    <xdr:pic>
      <xdr:nvPicPr>
        <xdr:cNvPr id="4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647700" cy="692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676276</xdr:colOff>
      <xdr:row>20</xdr:row>
      <xdr:rowOff>152400</xdr:rowOff>
    </xdr:from>
    <xdr:to>
      <xdr:col>6</xdr:col>
      <xdr:colOff>329904</xdr:colOff>
      <xdr:row>34</xdr:row>
      <xdr:rowOff>42866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6477000"/>
          <a:ext cx="4225628" cy="2566991"/>
        </a:xfrm>
        <a:prstGeom prst="rect">
          <a:avLst/>
        </a:prstGeom>
      </xdr:spPr>
    </xdr:pic>
    <xdr:clientData/>
  </xdr:twoCellAnchor>
  <xdr:twoCellAnchor>
    <xdr:from>
      <xdr:col>2</xdr:col>
      <xdr:colOff>695326</xdr:colOff>
      <xdr:row>22</xdr:row>
      <xdr:rowOff>9525</xdr:rowOff>
    </xdr:from>
    <xdr:to>
      <xdr:col>8</xdr:col>
      <xdr:colOff>314325</xdr:colOff>
      <xdr:row>33</xdr:row>
      <xdr:rowOff>66675</xdr:rowOff>
    </xdr:to>
    <xdr:cxnSp macro="">
      <xdr:nvCxnSpPr>
        <xdr:cNvPr id="8" name="Gerade Verbindung mit Pfeil 7"/>
        <xdr:cNvCxnSpPr/>
      </xdr:nvCxnSpPr>
      <xdr:spPr>
        <a:xfrm flipH="1">
          <a:off x="2219326" y="5210175"/>
          <a:ext cx="4190999" cy="21526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628650</xdr:colOff>
          <xdr:row>7</xdr:row>
          <xdr:rowOff>171450</xdr:rowOff>
        </xdr:from>
        <xdr:to>
          <xdr:col>15</xdr:col>
          <xdr:colOff>114300</xdr:colOff>
          <xdr:row>8</xdr:row>
          <xdr:rowOff>133350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238125</xdr:colOff>
      <xdr:row>21</xdr:row>
      <xdr:rowOff>85725</xdr:rowOff>
    </xdr:from>
    <xdr:to>
      <xdr:col>6</xdr:col>
      <xdr:colOff>257175</xdr:colOff>
      <xdr:row>21</xdr:row>
      <xdr:rowOff>131444</xdr:rowOff>
    </xdr:to>
    <xdr:sp macro="" textlink="">
      <xdr:nvSpPr>
        <xdr:cNvPr id="5" name="Pfeil nach rechts 4"/>
        <xdr:cNvSpPr/>
      </xdr:nvSpPr>
      <xdr:spPr>
        <a:xfrm>
          <a:off x="2238375" y="4419600"/>
          <a:ext cx="8667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57150</xdr:colOff>
      <xdr:row>26</xdr:row>
      <xdr:rowOff>28575</xdr:rowOff>
    </xdr:from>
    <xdr:to>
      <xdr:col>12</xdr:col>
      <xdr:colOff>742950</xdr:colOff>
      <xdr:row>26</xdr:row>
      <xdr:rowOff>142875</xdr:rowOff>
    </xdr:to>
    <xdr:cxnSp macro="">
      <xdr:nvCxnSpPr>
        <xdr:cNvPr id="3" name="Gerade Verbindung mit Pfeil 2"/>
        <xdr:cNvCxnSpPr/>
      </xdr:nvCxnSpPr>
      <xdr:spPr>
        <a:xfrm flipH="1" flipV="1">
          <a:off x="3476625" y="5372100"/>
          <a:ext cx="2867025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200026</xdr:colOff>
      <xdr:row>26</xdr:row>
      <xdr:rowOff>161925</xdr:rowOff>
    </xdr:from>
    <xdr:to>
      <xdr:col>12</xdr:col>
      <xdr:colOff>704850</xdr:colOff>
      <xdr:row>30</xdr:row>
      <xdr:rowOff>95250</xdr:rowOff>
    </xdr:to>
    <xdr:cxnSp macro="">
      <xdr:nvCxnSpPr>
        <xdr:cNvPr id="7" name="Gerade Verbindung mit Pfeil 6"/>
        <xdr:cNvCxnSpPr/>
      </xdr:nvCxnSpPr>
      <xdr:spPr>
        <a:xfrm flipH="1">
          <a:off x="4067176" y="5505450"/>
          <a:ext cx="2238374" cy="704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114301</xdr:colOff>
      <xdr:row>22</xdr:row>
      <xdr:rowOff>39957</xdr:rowOff>
    </xdr:from>
    <xdr:ext cx="476250" cy="50754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1" y="4526232"/>
          <a:ext cx="476250" cy="50754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99993</xdr:rowOff>
    </xdr:from>
    <xdr:ext cx="1095375" cy="512273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6300768"/>
          <a:ext cx="1095375" cy="512273"/>
        </a:xfrm>
        <a:prstGeom prst="rect">
          <a:avLst/>
        </a:prstGeom>
      </xdr:spPr>
    </xdr:pic>
    <xdr:clientData/>
  </xdr:oneCellAnchor>
  <xdr:twoCellAnchor>
    <xdr:from>
      <xdr:col>5</xdr:col>
      <xdr:colOff>57150</xdr:colOff>
      <xdr:row>28</xdr:row>
      <xdr:rowOff>106681</xdr:rowOff>
    </xdr:from>
    <xdr:to>
      <xdr:col>5</xdr:col>
      <xdr:colOff>657225</xdr:colOff>
      <xdr:row>28</xdr:row>
      <xdr:rowOff>152400</xdr:rowOff>
    </xdr:to>
    <xdr:sp macro="" textlink="">
      <xdr:nvSpPr>
        <xdr:cNvPr id="4" name="Pfeil nach rechts 3"/>
        <xdr:cNvSpPr/>
      </xdr:nvSpPr>
      <xdr:spPr>
        <a:xfrm>
          <a:off x="9029700" y="5735956"/>
          <a:ext cx="6000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66675</xdr:colOff>
      <xdr:row>26</xdr:row>
      <xdr:rowOff>114300</xdr:rowOff>
    </xdr:from>
    <xdr:to>
      <xdr:col>5</xdr:col>
      <xdr:colOff>666750</xdr:colOff>
      <xdr:row>26</xdr:row>
      <xdr:rowOff>160019</xdr:rowOff>
    </xdr:to>
    <xdr:sp macro="" textlink="">
      <xdr:nvSpPr>
        <xdr:cNvPr id="5" name="Pfeil nach rechts 4"/>
        <xdr:cNvSpPr/>
      </xdr:nvSpPr>
      <xdr:spPr>
        <a:xfrm>
          <a:off x="9039225" y="5362575"/>
          <a:ext cx="60007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123825</xdr:rowOff>
    </xdr:from>
    <xdr:to>
      <xdr:col>6</xdr:col>
      <xdr:colOff>742950</xdr:colOff>
      <xdr:row>2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23825"/>
          <a:ext cx="5429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41</xdr:row>
      <xdr:rowOff>44392</xdr:rowOff>
    </xdr:from>
    <xdr:to>
      <xdr:col>1</xdr:col>
      <xdr:colOff>38101</xdr:colOff>
      <xdr:row>43</xdr:row>
      <xdr:rowOff>37574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769167"/>
          <a:ext cx="800100" cy="374182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10</xdr:row>
      <xdr:rowOff>66675</xdr:rowOff>
    </xdr:from>
    <xdr:to>
      <xdr:col>5</xdr:col>
      <xdr:colOff>866775</xdr:colOff>
      <xdr:row>10</xdr:row>
      <xdr:rowOff>142875</xdr:rowOff>
    </xdr:to>
    <xdr:sp macro="" textlink="">
      <xdr:nvSpPr>
        <xdr:cNvPr id="4" name="Pfeil nach rechts 3"/>
        <xdr:cNvSpPr/>
      </xdr:nvSpPr>
      <xdr:spPr>
        <a:xfrm>
          <a:off x="4124325" y="2124075"/>
          <a:ext cx="552450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</xdr:row>
          <xdr:rowOff>171450</xdr:rowOff>
        </xdr:from>
        <xdr:to>
          <xdr:col>23</xdr:col>
          <xdr:colOff>333375</xdr:colOff>
          <xdr:row>2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</xdr:row>
          <xdr:rowOff>0</xdr:rowOff>
        </xdr:from>
        <xdr:to>
          <xdr:col>24</xdr:col>
          <xdr:colOff>333375</xdr:colOff>
          <xdr:row>3</xdr:row>
          <xdr:rowOff>190500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</xdr:row>
          <xdr:rowOff>0</xdr:rowOff>
        </xdr:from>
        <xdr:to>
          <xdr:col>24</xdr:col>
          <xdr:colOff>333375</xdr:colOff>
          <xdr:row>2</xdr:row>
          <xdr:rowOff>190500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</xdr:row>
          <xdr:rowOff>0</xdr:rowOff>
        </xdr:from>
        <xdr:to>
          <xdr:col>24</xdr:col>
          <xdr:colOff>333375</xdr:colOff>
          <xdr:row>4</xdr:row>
          <xdr:rowOff>190500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</xdr:row>
          <xdr:rowOff>171450</xdr:rowOff>
        </xdr:from>
        <xdr:to>
          <xdr:col>23</xdr:col>
          <xdr:colOff>333375</xdr:colOff>
          <xdr:row>3</xdr:row>
          <xdr:rowOff>171450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</xdr:row>
          <xdr:rowOff>171450</xdr:rowOff>
        </xdr:from>
        <xdr:to>
          <xdr:col>23</xdr:col>
          <xdr:colOff>333375</xdr:colOff>
          <xdr:row>4</xdr:row>
          <xdr:rowOff>171450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</xdr:row>
          <xdr:rowOff>171450</xdr:rowOff>
        </xdr:from>
        <xdr:to>
          <xdr:col>25</xdr:col>
          <xdr:colOff>333375</xdr:colOff>
          <xdr:row>2</xdr:row>
          <xdr:rowOff>180975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</xdr:row>
          <xdr:rowOff>171450</xdr:rowOff>
        </xdr:from>
        <xdr:to>
          <xdr:col>25</xdr:col>
          <xdr:colOff>333375</xdr:colOff>
          <xdr:row>3</xdr:row>
          <xdr:rowOff>171450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</xdr:row>
          <xdr:rowOff>171450</xdr:rowOff>
        </xdr:from>
        <xdr:to>
          <xdr:col>25</xdr:col>
          <xdr:colOff>333375</xdr:colOff>
          <xdr:row>4</xdr:row>
          <xdr:rowOff>171450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</xdr:row>
          <xdr:rowOff>0</xdr:rowOff>
        </xdr:from>
        <xdr:to>
          <xdr:col>26</xdr:col>
          <xdr:colOff>333375</xdr:colOff>
          <xdr:row>3</xdr:row>
          <xdr:rowOff>190500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</xdr:row>
          <xdr:rowOff>0</xdr:rowOff>
        </xdr:from>
        <xdr:to>
          <xdr:col>26</xdr:col>
          <xdr:colOff>333375</xdr:colOff>
          <xdr:row>2</xdr:row>
          <xdr:rowOff>190500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</xdr:row>
          <xdr:rowOff>0</xdr:rowOff>
        </xdr:from>
        <xdr:to>
          <xdr:col>26</xdr:col>
          <xdr:colOff>333375</xdr:colOff>
          <xdr:row>4</xdr:row>
          <xdr:rowOff>190500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5</xdr:row>
          <xdr:rowOff>171450</xdr:rowOff>
        </xdr:from>
        <xdr:to>
          <xdr:col>23</xdr:col>
          <xdr:colOff>333375</xdr:colOff>
          <xdr:row>6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6</xdr:row>
          <xdr:rowOff>171450</xdr:rowOff>
        </xdr:from>
        <xdr:to>
          <xdr:col>23</xdr:col>
          <xdr:colOff>333375</xdr:colOff>
          <xdr:row>7</xdr:row>
          <xdr:rowOff>171450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171450</xdr:rowOff>
        </xdr:from>
        <xdr:to>
          <xdr:col>23</xdr:col>
          <xdr:colOff>333375</xdr:colOff>
          <xdr:row>8</xdr:row>
          <xdr:rowOff>171450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171450</xdr:rowOff>
        </xdr:from>
        <xdr:to>
          <xdr:col>23</xdr:col>
          <xdr:colOff>333375</xdr:colOff>
          <xdr:row>10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</xdr:row>
          <xdr:rowOff>171450</xdr:rowOff>
        </xdr:from>
        <xdr:to>
          <xdr:col>23</xdr:col>
          <xdr:colOff>333375</xdr:colOff>
          <xdr:row>11</xdr:row>
          <xdr:rowOff>171450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171450</xdr:rowOff>
        </xdr:from>
        <xdr:to>
          <xdr:col>23</xdr:col>
          <xdr:colOff>333375</xdr:colOff>
          <xdr:row>12</xdr:row>
          <xdr:rowOff>171450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171450</xdr:rowOff>
        </xdr:from>
        <xdr:to>
          <xdr:col>23</xdr:col>
          <xdr:colOff>333375</xdr:colOff>
          <xdr:row>14</xdr:row>
          <xdr:rowOff>190500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0</xdr:rowOff>
        </xdr:from>
        <xdr:to>
          <xdr:col>23</xdr:col>
          <xdr:colOff>333375</xdr:colOff>
          <xdr:row>15</xdr:row>
          <xdr:rowOff>209550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16</xdr:row>
          <xdr:rowOff>0</xdr:rowOff>
        </xdr:from>
        <xdr:to>
          <xdr:col>23</xdr:col>
          <xdr:colOff>333375</xdr:colOff>
          <xdr:row>17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171450</xdr:rowOff>
        </xdr:from>
        <xdr:to>
          <xdr:col>23</xdr:col>
          <xdr:colOff>333375</xdr:colOff>
          <xdr:row>18</xdr:row>
          <xdr:rowOff>180975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18</xdr:row>
          <xdr:rowOff>171450</xdr:rowOff>
        </xdr:from>
        <xdr:to>
          <xdr:col>23</xdr:col>
          <xdr:colOff>333375</xdr:colOff>
          <xdr:row>19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171450</xdr:rowOff>
        </xdr:from>
        <xdr:to>
          <xdr:col>23</xdr:col>
          <xdr:colOff>333375</xdr:colOff>
          <xdr:row>20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</xdr:row>
          <xdr:rowOff>0</xdr:rowOff>
        </xdr:from>
        <xdr:to>
          <xdr:col>24</xdr:col>
          <xdr:colOff>333375</xdr:colOff>
          <xdr:row>7</xdr:row>
          <xdr:rowOff>190500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0</xdr:rowOff>
        </xdr:from>
        <xdr:to>
          <xdr:col>24</xdr:col>
          <xdr:colOff>333375</xdr:colOff>
          <xdr:row>6</xdr:row>
          <xdr:rowOff>190500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0</xdr:rowOff>
        </xdr:from>
        <xdr:to>
          <xdr:col>24</xdr:col>
          <xdr:colOff>333375</xdr:colOff>
          <xdr:row>8</xdr:row>
          <xdr:rowOff>190500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11</xdr:row>
          <xdr:rowOff>0</xdr:rowOff>
        </xdr:from>
        <xdr:to>
          <xdr:col>24</xdr:col>
          <xdr:colOff>333375</xdr:colOff>
          <xdr:row>11</xdr:row>
          <xdr:rowOff>190500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</xdr:row>
          <xdr:rowOff>0</xdr:rowOff>
        </xdr:from>
        <xdr:to>
          <xdr:col>24</xdr:col>
          <xdr:colOff>333375</xdr:colOff>
          <xdr:row>10</xdr:row>
          <xdr:rowOff>190500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12</xdr:row>
          <xdr:rowOff>0</xdr:rowOff>
        </xdr:from>
        <xdr:to>
          <xdr:col>24</xdr:col>
          <xdr:colOff>333375</xdr:colOff>
          <xdr:row>12</xdr:row>
          <xdr:rowOff>190500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15</xdr:row>
          <xdr:rowOff>28575</xdr:rowOff>
        </xdr:from>
        <xdr:to>
          <xdr:col>24</xdr:col>
          <xdr:colOff>333375</xdr:colOff>
          <xdr:row>15</xdr:row>
          <xdr:rowOff>219075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14</xdr:row>
          <xdr:rowOff>0</xdr:rowOff>
        </xdr:from>
        <xdr:to>
          <xdr:col>24</xdr:col>
          <xdr:colOff>333375</xdr:colOff>
          <xdr:row>14</xdr:row>
          <xdr:rowOff>190500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16</xdr:row>
          <xdr:rowOff>0</xdr:rowOff>
        </xdr:from>
        <xdr:to>
          <xdr:col>24</xdr:col>
          <xdr:colOff>333375</xdr:colOff>
          <xdr:row>16</xdr:row>
          <xdr:rowOff>190500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19</xdr:row>
          <xdr:rowOff>0</xdr:rowOff>
        </xdr:from>
        <xdr:to>
          <xdr:col>24</xdr:col>
          <xdr:colOff>333375</xdr:colOff>
          <xdr:row>19</xdr:row>
          <xdr:rowOff>190500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18</xdr:row>
          <xdr:rowOff>0</xdr:rowOff>
        </xdr:from>
        <xdr:to>
          <xdr:col>24</xdr:col>
          <xdr:colOff>333375</xdr:colOff>
          <xdr:row>18</xdr:row>
          <xdr:rowOff>190500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0</xdr:rowOff>
        </xdr:from>
        <xdr:to>
          <xdr:col>24</xdr:col>
          <xdr:colOff>333375</xdr:colOff>
          <xdr:row>20</xdr:row>
          <xdr:rowOff>190500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</xdr:row>
          <xdr:rowOff>171450</xdr:rowOff>
        </xdr:from>
        <xdr:to>
          <xdr:col>25</xdr:col>
          <xdr:colOff>333375</xdr:colOff>
          <xdr:row>6</xdr:row>
          <xdr:rowOff>171450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6</xdr:row>
          <xdr:rowOff>171450</xdr:rowOff>
        </xdr:from>
        <xdr:to>
          <xdr:col>25</xdr:col>
          <xdr:colOff>333375</xdr:colOff>
          <xdr:row>7</xdr:row>
          <xdr:rowOff>171450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</xdr:row>
          <xdr:rowOff>171450</xdr:rowOff>
        </xdr:from>
        <xdr:to>
          <xdr:col>25</xdr:col>
          <xdr:colOff>333375</xdr:colOff>
          <xdr:row>8</xdr:row>
          <xdr:rowOff>171450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9</xdr:row>
          <xdr:rowOff>171450</xdr:rowOff>
        </xdr:from>
        <xdr:to>
          <xdr:col>25</xdr:col>
          <xdr:colOff>333375</xdr:colOff>
          <xdr:row>10</xdr:row>
          <xdr:rowOff>171450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</xdr:row>
          <xdr:rowOff>171450</xdr:rowOff>
        </xdr:from>
        <xdr:to>
          <xdr:col>25</xdr:col>
          <xdr:colOff>333375</xdr:colOff>
          <xdr:row>11</xdr:row>
          <xdr:rowOff>171450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11</xdr:row>
          <xdr:rowOff>171450</xdr:rowOff>
        </xdr:from>
        <xdr:to>
          <xdr:col>25</xdr:col>
          <xdr:colOff>333375</xdr:colOff>
          <xdr:row>12</xdr:row>
          <xdr:rowOff>171450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13</xdr:row>
          <xdr:rowOff>171450</xdr:rowOff>
        </xdr:from>
        <xdr:to>
          <xdr:col>25</xdr:col>
          <xdr:colOff>333375</xdr:colOff>
          <xdr:row>14</xdr:row>
          <xdr:rowOff>190500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15</xdr:row>
          <xdr:rowOff>9525</xdr:rowOff>
        </xdr:from>
        <xdr:to>
          <xdr:col>25</xdr:col>
          <xdr:colOff>333375</xdr:colOff>
          <xdr:row>15</xdr:row>
          <xdr:rowOff>219075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15</xdr:row>
          <xdr:rowOff>228600</xdr:rowOff>
        </xdr:from>
        <xdr:to>
          <xdr:col>25</xdr:col>
          <xdr:colOff>333375</xdr:colOff>
          <xdr:row>16</xdr:row>
          <xdr:rowOff>190500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17</xdr:row>
          <xdr:rowOff>171450</xdr:rowOff>
        </xdr:from>
        <xdr:to>
          <xdr:col>25</xdr:col>
          <xdr:colOff>333375</xdr:colOff>
          <xdr:row>18</xdr:row>
          <xdr:rowOff>180975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18</xdr:row>
          <xdr:rowOff>171450</xdr:rowOff>
        </xdr:from>
        <xdr:to>
          <xdr:col>25</xdr:col>
          <xdr:colOff>333375</xdr:colOff>
          <xdr:row>19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19</xdr:row>
          <xdr:rowOff>171450</xdr:rowOff>
        </xdr:from>
        <xdr:to>
          <xdr:col>25</xdr:col>
          <xdr:colOff>333375</xdr:colOff>
          <xdr:row>20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</xdr:row>
          <xdr:rowOff>0</xdr:rowOff>
        </xdr:from>
        <xdr:to>
          <xdr:col>26</xdr:col>
          <xdr:colOff>333375</xdr:colOff>
          <xdr:row>7</xdr:row>
          <xdr:rowOff>190500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6</xdr:row>
          <xdr:rowOff>0</xdr:rowOff>
        </xdr:from>
        <xdr:to>
          <xdr:col>26</xdr:col>
          <xdr:colOff>333375</xdr:colOff>
          <xdr:row>6</xdr:row>
          <xdr:rowOff>190500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8</xdr:row>
          <xdr:rowOff>0</xdr:rowOff>
        </xdr:from>
        <xdr:to>
          <xdr:col>26</xdr:col>
          <xdr:colOff>333375</xdr:colOff>
          <xdr:row>8</xdr:row>
          <xdr:rowOff>190500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11</xdr:row>
          <xdr:rowOff>0</xdr:rowOff>
        </xdr:from>
        <xdr:to>
          <xdr:col>26</xdr:col>
          <xdr:colOff>333375</xdr:colOff>
          <xdr:row>11</xdr:row>
          <xdr:rowOff>190500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10</xdr:row>
          <xdr:rowOff>0</xdr:rowOff>
        </xdr:from>
        <xdr:to>
          <xdr:col>26</xdr:col>
          <xdr:colOff>333375</xdr:colOff>
          <xdr:row>10</xdr:row>
          <xdr:rowOff>190500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12</xdr:row>
          <xdr:rowOff>0</xdr:rowOff>
        </xdr:from>
        <xdr:to>
          <xdr:col>26</xdr:col>
          <xdr:colOff>333375</xdr:colOff>
          <xdr:row>12</xdr:row>
          <xdr:rowOff>190500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15</xdr:row>
          <xdr:rowOff>0</xdr:rowOff>
        </xdr:from>
        <xdr:to>
          <xdr:col>26</xdr:col>
          <xdr:colOff>333375</xdr:colOff>
          <xdr:row>15</xdr:row>
          <xdr:rowOff>190500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14</xdr:row>
          <xdr:rowOff>0</xdr:rowOff>
        </xdr:from>
        <xdr:to>
          <xdr:col>26</xdr:col>
          <xdr:colOff>333375</xdr:colOff>
          <xdr:row>14</xdr:row>
          <xdr:rowOff>190500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16</xdr:row>
          <xdr:rowOff>0</xdr:rowOff>
        </xdr:from>
        <xdr:to>
          <xdr:col>26</xdr:col>
          <xdr:colOff>333375</xdr:colOff>
          <xdr:row>16</xdr:row>
          <xdr:rowOff>190500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0</xdr:rowOff>
        </xdr:from>
        <xdr:to>
          <xdr:col>26</xdr:col>
          <xdr:colOff>333375</xdr:colOff>
          <xdr:row>19</xdr:row>
          <xdr:rowOff>190500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18</xdr:row>
          <xdr:rowOff>0</xdr:rowOff>
        </xdr:from>
        <xdr:to>
          <xdr:col>26</xdr:col>
          <xdr:colOff>333375</xdr:colOff>
          <xdr:row>18</xdr:row>
          <xdr:rowOff>190500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20</xdr:row>
          <xdr:rowOff>0</xdr:rowOff>
        </xdr:from>
        <xdr:to>
          <xdr:col>26</xdr:col>
          <xdr:colOff>333375</xdr:colOff>
          <xdr:row>20</xdr:row>
          <xdr:rowOff>190500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190500</xdr:rowOff>
        </xdr:from>
        <xdr:to>
          <xdr:col>4</xdr:col>
          <xdr:colOff>85725</xdr:colOff>
          <xdr:row>3</xdr:row>
          <xdr:rowOff>180975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190500</xdr:rowOff>
        </xdr:from>
        <xdr:to>
          <xdr:col>4</xdr:col>
          <xdr:colOff>85725</xdr:colOff>
          <xdr:row>4</xdr:row>
          <xdr:rowOff>180975</xdr:rowOff>
        </xdr:to>
        <xdr:sp macro="" textlink="">
          <xdr:nvSpPr>
            <xdr:cNvPr id="6354" name="Check Box 210" hidden="1">
              <a:extLst>
                <a:ext uri="{63B3BB69-23CF-44E3-9099-C40C66FF867C}">
                  <a14:compatExt spid="_x0000_s6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190500</xdr:rowOff>
        </xdr:from>
        <xdr:to>
          <xdr:col>4</xdr:col>
          <xdr:colOff>85725</xdr:colOff>
          <xdr:row>5</xdr:row>
          <xdr:rowOff>180975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190500</xdr:rowOff>
        </xdr:from>
        <xdr:to>
          <xdr:col>4</xdr:col>
          <xdr:colOff>85725</xdr:colOff>
          <xdr:row>6</xdr:row>
          <xdr:rowOff>180975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190500</xdr:rowOff>
        </xdr:from>
        <xdr:to>
          <xdr:col>4</xdr:col>
          <xdr:colOff>85725</xdr:colOff>
          <xdr:row>7</xdr:row>
          <xdr:rowOff>180975</xdr:rowOff>
        </xdr:to>
        <xdr:sp macro="" textlink="">
          <xdr:nvSpPr>
            <xdr:cNvPr id="6357" name="Check Box 213" hidden="1">
              <a:extLst>
                <a:ext uri="{63B3BB69-23CF-44E3-9099-C40C66FF867C}">
                  <a14:compatExt spid="_x0000_s6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190500</xdr:rowOff>
        </xdr:from>
        <xdr:to>
          <xdr:col>4</xdr:col>
          <xdr:colOff>85725</xdr:colOff>
          <xdr:row>8</xdr:row>
          <xdr:rowOff>180975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190500</xdr:rowOff>
        </xdr:from>
        <xdr:to>
          <xdr:col>4</xdr:col>
          <xdr:colOff>85725</xdr:colOff>
          <xdr:row>9</xdr:row>
          <xdr:rowOff>180975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190500</xdr:rowOff>
        </xdr:from>
        <xdr:to>
          <xdr:col>4</xdr:col>
          <xdr:colOff>85725</xdr:colOff>
          <xdr:row>10</xdr:row>
          <xdr:rowOff>180975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190500</xdr:rowOff>
        </xdr:from>
        <xdr:to>
          <xdr:col>4</xdr:col>
          <xdr:colOff>85725</xdr:colOff>
          <xdr:row>11</xdr:row>
          <xdr:rowOff>180975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190500</xdr:rowOff>
        </xdr:from>
        <xdr:to>
          <xdr:col>4</xdr:col>
          <xdr:colOff>85725</xdr:colOff>
          <xdr:row>12</xdr:row>
          <xdr:rowOff>180975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85725</xdr:colOff>
          <xdr:row>13</xdr:row>
          <xdr:rowOff>180975</xdr:rowOff>
        </xdr:to>
        <xdr:sp macro="" textlink="">
          <xdr:nvSpPr>
            <xdr:cNvPr id="6363" name="Check Box 219" hidden="1">
              <a:extLst>
                <a:ext uri="{63B3BB69-23CF-44E3-9099-C40C66FF867C}">
                  <a14:compatExt spid="_x0000_s6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2</xdr:row>
          <xdr:rowOff>190500</xdr:rowOff>
        </xdr:from>
        <xdr:to>
          <xdr:col>8</xdr:col>
          <xdr:colOff>38100</xdr:colOff>
          <xdr:row>3</xdr:row>
          <xdr:rowOff>180975</xdr:rowOff>
        </xdr:to>
        <xdr:sp macro="" textlink="">
          <xdr:nvSpPr>
            <xdr:cNvPr id="6376" name="Check Box 232" hidden="1">
              <a:extLst>
                <a:ext uri="{63B3BB69-23CF-44E3-9099-C40C66FF867C}">
                  <a14:compatExt spid="_x0000_s6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3</xdr:row>
          <xdr:rowOff>190500</xdr:rowOff>
        </xdr:from>
        <xdr:to>
          <xdr:col>8</xdr:col>
          <xdr:colOff>38100</xdr:colOff>
          <xdr:row>4</xdr:row>
          <xdr:rowOff>180975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4</xdr:row>
          <xdr:rowOff>190500</xdr:rowOff>
        </xdr:from>
        <xdr:to>
          <xdr:col>8</xdr:col>
          <xdr:colOff>38100</xdr:colOff>
          <xdr:row>5</xdr:row>
          <xdr:rowOff>180975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5</xdr:row>
          <xdr:rowOff>190500</xdr:rowOff>
        </xdr:from>
        <xdr:to>
          <xdr:col>8</xdr:col>
          <xdr:colOff>38100</xdr:colOff>
          <xdr:row>6</xdr:row>
          <xdr:rowOff>180975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7</xdr:row>
          <xdr:rowOff>190500</xdr:rowOff>
        </xdr:from>
        <xdr:to>
          <xdr:col>8</xdr:col>
          <xdr:colOff>38100</xdr:colOff>
          <xdr:row>8</xdr:row>
          <xdr:rowOff>180975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8</xdr:row>
          <xdr:rowOff>190500</xdr:rowOff>
        </xdr:from>
        <xdr:to>
          <xdr:col>8</xdr:col>
          <xdr:colOff>38100</xdr:colOff>
          <xdr:row>9</xdr:row>
          <xdr:rowOff>180975</xdr:rowOff>
        </xdr:to>
        <xdr:sp macro="" textlink="">
          <xdr:nvSpPr>
            <xdr:cNvPr id="6381" name="Check Box 237" hidden="1">
              <a:extLst>
                <a:ext uri="{63B3BB69-23CF-44E3-9099-C40C66FF867C}">
                  <a14:compatExt spid="_x0000_s6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10</xdr:row>
          <xdr:rowOff>190500</xdr:rowOff>
        </xdr:from>
        <xdr:to>
          <xdr:col>8</xdr:col>
          <xdr:colOff>38100</xdr:colOff>
          <xdr:row>11</xdr:row>
          <xdr:rowOff>180975</xdr:rowOff>
        </xdr:to>
        <xdr:sp macro="" textlink="">
          <xdr:nvSpPr>
            <xdr:cNvPr id="6382" name="Check Box 238" hidden="1">
              <a:extLst>
                <a:ext uri="{63B3BB69-23CF-44E3-9099-C40C66FF867C}">
                  <a14:compatExt spid="_x0000_s6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11</xdr:row>
          <xdr:rowOff>190500</xdr:rowOff>
        </xdr:from>
        <xdr:to>
          <xdr:col>8</xdr:col>
          <xdr:colOff>38100</xdr:colOff>
          <xdr:row>12</xdr:row>
          <xdr:rowOff>180975</xdr:rowOff>
        </xdr:to>
        <xdr:sp macro="" textlink="">
          <xdr:nvSpPr>
            <xdr:cNvPr id="6383" name="Check Box 239" hidden="1">
              <a:extLst>
                <a:ext uri="{63B3BB69-23CF-44E3-9099-C40C66FF867C}">
                  <a14:compatExt spid="_x0000_s6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</xdr:row>
          <xdr:rowOff>171450</xdr:rowOff>
        </xdr:from>
        <xdr:to>
          <xdr:col>22</xdr:col>
          <xdr:colOff>333375</xdr:colOff>
          <xdr:row>23</xdr:row>
          <xdr:rowOff>171450</xdr:rowOff>
        </xdr:to>
        <xdr:sp macro="" textlink="">
          <xdr:nvSpPr>
            <xdr:cNvPr id="6391" name="Check Box 247" hidden="1">
              <a:extLst>
                <a:ext uri="{63B3BB69-23CF-44E3-9099-C40C66FF867C}">
                  <a14:compatExt spid="_x0000_s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171450</xdr:rowOff>
        </xdr:from>
        <xdr:to>
          <xdr:col>22</xdr:col>
          <xdr:colOff>333375</xdr:colOff>
          <xdr:row>24</xdr:row>
          <xdr:rowOff>171450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0</xdr:rowOff>
        </xdr:from>
        <xdr:to>
          <xdr:col>23</xdr:col>
          <xdr:colOff>333375</xdr:colOff>
          <xdr:row>23</xdr:row>
          <xdr:rowOff>190500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24</xdr:row>
          <xdr:rowOff>0</xdr:rowOff>
        </xdr:from>
        <xdr:to>
          <xdr:col>23</xdr:col>
          <xdr:colOff>333375</xdr:colOff>
          <xdr:row>24</xdr:row>
          <xdr:rowOff>190500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24</xdr:row>
          <xdr:rowOff>190500</xdr:rowOff>
        </xdr:from>
        <xdr:to>
          <xdr:col>6</xdr:col>
          <xdr:colOff>314325</xdr:colOff>
          <xdr:row>25</xdr:row>
          <xdr:rowOff>190500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0</xdr:rowOff>
        </xdr:from>
        <xdr:to>
          <xdr:col>8</xdr:col>
          <xdr:colOff>28575</xdr:colOff>
          <xdr:row>25</xdr:row>
          <xdr:rowOff>190500</xdr:rowOff>
        </xdr:to>
        <xdr:sp macro="" textlink="">
          <xdr:nvSpPr>
            <xdr:cNvPr id="6396" name="Check Box 252" hidden="1">
              <a:extLst>
                <a:ext uri="{63B3BB69-23CF-44E3-9099-C40C66FF867C}">
                  <a14:compatExt spid="_x0000_s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%20Schraufstetter\OneDrive\Formulare\Richtw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mittlungsblatt"/>
      <sheetName val="Richtwert"/>
      <sheetName val="Ergebnisblatt"/>
    </sheetNames>
    <sheetDataSet>
      <sheetData sheetId="0"/>
      <sheetData sheetId="1">
        <row r="2">
          <cell r="C2">
            <v>10</v>
          </cell>
          <cell r="D2">
            <v>15</v>
          </cell>
          <cell r="E2">
            <v>20</v>
          </cell>
          <cell r="F2">
            <v>25</v>
          </cell>
          <cell r="G2">
            <v>30</v>
          </cell>
          <cell r="H2">
            <v>35</v>
          </cell>
          <cell r="I2">
            <v>40</v>
          </cell>
          <cell r="J2">
            <v>45</v>
          </cell>
          <cell r="K2">
            <v>50</v>
          </cell>
        </row>
        <row r="3">
          <cell r="B3">
            <v>5</v>
          </cell>
          <cell r="C3">
            <v>1</v>
          </cell>
          <cell r="D3">
            <v>2</v>
          </cell>
          <cell r="E3">
            <v>2</v>
          </cell>
          <cell r="F3">
            <v>3</v>
          </cell>
          <cell r="G3">
            <v>3</v>
          </cell>
          <cell r="H3">
            <v>4</v>
          </cell>
          <cell r="I3">
            <v>4</v>
          </cell>
          <cell r="J3">
            <v>5</v>
          </cell>
          <cell r="K3">
            <v>6</v>
          </cell>
        </row>
        <row r="4">
          <cell r="B4">
            <v>6</v>
          </cell>
          <cell r="C4">
            <v>2</v>
          </cell>
          <cell r="D4">
            <v>2</v>
          </cell>
          <cell r="E4">
            <v>3</v>
          </cell>
          <cell r="F4">
            <v>3</v>
          </cell>
          <cell r="G4">
            <v>3</v>
          </cell>
          <cell r="H4">
            <v>4</v>
          </cell>
          <cell r="I4">
            <v>4</v>
          </cell>
          <cell r="J4">
            <v>5</v>
          </cell>
          <cell r="K4">
            <v>6</v>
          </cell>
        </row>
        <row r="5">
          <cell r="B5">
            <v>7</v>
          </cell>
          <cell r="C5">
            <v>2</v>
          </cell>
          <cell r="D5">
            <v>2</v>
          </cell>
          <cell r="E5">
            <v>3</v>
          </cell>
          <cell r="F5">
            <v>3</v>
          </cell>
          <cell r="G5">
            <v>4</v>
          </cell>
          <cell r="H5">
            <v>4</v>
          </cell>
          <cell r="I5">
            <v>5</v>
          </cell>
          <cell r="J5">
            <v>5</v>
          </cell>
          <cell r="K5">
            <v>6</v>
          </cell>
        </row>
        <row r="6">
          <cell r="B6">
            <v>8</v>
          </cell>
          <cell r="C6">
            <v>2</v>
          </cell>
          <cell r="D6">
            <v>2</v>
          </cell>
          <cell r="E6">
            <v>3</v>
          </cell>
          <cell r="F6">
            <v>3</v>
          </cell>
          <cell r="G6">
            <v>4</v>
          </cell>
          <cell r="H6">
            <v>4</v>
          </cell>
          <cell r="I6">
            <v>5</v>
          </cell>
          <cell r="J6">
            <v>6</v>
          </cell>
          <cell r="K6">
            <v>7</v>
          </cell>
        </row>
        <row r="7">
          <cell r="B7">
            <v>9</v>
          </cell>
          <cell r="C7">
            <v>2</v>
          </cell>
          <cell r="D7">
            <v>3</v>
          </cell>
          <cell r="E7">
            <v>3</v>
          </cell>
          <cell r="F7">
            <v>3</v>
          </cell>
          <cell r="G7">
            <v>4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</row>
        <row r="8">
          <cell r="B8">
            <v>10</v>
          </cell>
          <cell r="C8">
            <v>2</v>
          </cell>
          <cell r="D8">
            <v>3</v>
          </cell>
          <cell r="E8">
            <v>3</v>
          </cell>
          <cell r="F8">
            <v>4</v>
          </cell>
          <cell r="G8">
            <v>4</v>
          </cell>
          <cell r="H8">
            <v>5</v>
          </cell>
          <cell r="I8">
            <v>5</v>
          </cell>
          <cell r="J8">
            <v>6</v>
          </cell>
          <cell r="K8">
            <v>7</v>
          </cell>
        </row>
        <row r="9">
          <cell r="B9">
            <v>11</v>
          </cell>
          <cell r="C9">
            <v>2</v>
          </cell>
          <cell r="D9">
            <v>3</v>
          </cell>
          <cell r="E9">
            <v>3</v>
          </cell>
          <cell r="F9">
            <v>4</v>
          </cell>
          <cell r="G9">
            <v>4</v>
          </cell>
          <cell r="H9">
            <v>5</v>
          </cell>
          <cell r="I9">
            <v>6</v>
          </cell>
          <cell r="J9">
            <v>7</v>
          </cell>
          <cell r="K9">
            <v>8</v>
          </cell>
        </row>
        <row r="10">
          <cell r="B10">
            <v>12</v>
          </cell>
          <cell r="C10">
            <v>3</v>
          </cell>
          <cell r="D10">
            <v>3</v>
          </cell>
          <cell r="E10">
            <v>3</v>
          </cell>
          <cell r="F10">
            <v>4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</row>
        <row r="11">
          <cell r="B11">
            <v>13</v>
          </cell>
          <cell r="C11">
            <v>3</v>
          </cell>
          <cell r="D11">
            <v>3</v>
          </cell>
          <cell r="E11">
            <v>4</v>
          </cell>
          <cell r="F11">
            <v>4</v>
          </cell>
          <cell r="G11">
            <v>5</v>
          </cell>
          <cell r="H11">
            <v>5</v>
          </cell>
          <cell r="I11">
            <v>6</v>
          </cell>
          <cell r="J11">
            <v>7</v>
          </cell>
          <cell r="K11">
            <v>8</v>
          </cell>
        </row>
        <row r="12">
          <cell r="B12">
            <v>14</v>
          </cell>
          <cell r="C12">
            <v>3</v>
          </cell>
          <cell r="D12">
            <v>3</v>
          </cell>
          <cell r="E12">
            <v>4</v>
          </cell>
          <cell r="F12">
            <v>4</v>
          </cell>
          <cell r="G12">
            <v>5</v>
          </cell>
          <cell r="H12">
            <v>6</v>
          </cell>
          <cell r="I12">
            <v>7</v>
          </cell>
          <cell r="J12">
            <v>8</v>
          </cell>
          <cell r="K12">
            <v>9</v>
          </cell>
        </row>
        <row r="13">
          <cell r="B13">
            <v>15</v>
          </cell>
          <cell r="C13">
            <v>3</v>
          </cell>
          <cell r="D13">
            <v>3</v>
          </cell>
          <cell r="E13">
            <v>4</v>
          </cell>
          <cell r="F13">
            <v>4</v>
          </cell>
          <cell r="G13">
            <v>5</v>
          </cell>
          <cell r="H13">
            <v>6</v>
          </cell>
          <cell r="I13">
            <v>7</v>
          </cell>
          <cell r="J13">
            <v>8</v>
          </cell>
          <cell r="K13">
            <v>9</v>
          </cell>
        </row>
        <row r="14">
          <cell r="B14">
            <v>16</v>
          </cell>
          <cell r="C14">
            <v>3</v>
          </cell>
          <cell r="D14">
            <v>4</v>
          </cell>
          <cell r="E14">
            <v>4</v>
          </cell>
          <cell r="F14">
            <v>5</v>
          </cell>
          <cell r="G14">
            <v>5</v>
          </cell>
          <cell r="H14">
            <v>6</v>
          </cell>
          <cell r="I14">
            <v>7</v>
          </cell>
          <cell r="J14">
            <v>8</v>
          </cell>
          <cell r="K14">
            <v>10</v>
          </cell>
        </row>
        <row r="15">
          <cell r="B15">
            <v>17</v>
          </cell>
          <cell r="C15">
            <v>3</v>
          </cell>
          <cell r="D15">
            <v>4</v>
          </cell>
          <cell r="E15">
            <v>4</v>
          </cell>
          <cell r="F15">
            <v>5</v>
          </cell>
          <cell r="G15">
            <v>6</v>
          </cell>
          <cell r="H15">
            <v>7</v>
          </cell>
          <cell r="I15">
            <v>8</v>
          </cell>
          <cell r="J15">
            <v>9</v>
          </cell>
          <cell r="K15">
            <v>10</v>
          </cell>
        </row>
        <row r="16">
          <cell r="B16">
            <v>18</v>
          </cell>
          <cell r="C16">
            <v>3</v>
          </cell>
          <cell r="D16">
            <v>4</v>
          </cell>
          <cell r="E16">
            <v>4</v>
          </cell>
          <cell r="F16">
            <v>5</v>
          </cell>
          <cell r="G16">
            <v>6</v>
          </cell>
          <cell r="H16">
            <v>7</v>
          </cell>
          <cell r="I16">
            <v>8</v>
          </cell>
          <cell r="J16">
            <v>9</v>
          </cell>
          <cell r="K16">
            <v>11</v>
          </cell>
        </row>
        <row r="17">
          <cell r="B17">
            <v>19</v>
          </cell>
          <cell r="C17">
            <v>4</v>
          </cell>
          <cell r="D17">
            <v>4</v>
          </cell>
          <cell r="E17">
            <v>5</v>
          </cell>
          <cell r="F17">
            <v>5</v>
          </cell>
          <cell r="G17">
            <v>6</v>
          </cell>
          <cell r="H17">
            <v>7</v>
          </cell>
          <cell r="I17">
            <v>9</v>
          </cell>
          <cell r="J17">
            <v>10</v>
          </cell>
          <cell r="K17">
            <v>12</v>
          </cell>
        </row>
        <row r="18">
          <cell r="B18">
            <v>20</v>
          </cell>
          <cell r="C18">
            <v>4</v>
          </cell>
          <cell r="D18">
            <v>4</v>
          </cell>
          <cell r="E18">
            <v>5</v>
          </cell>
          <cell r="F18">
            <v>6</v>
          </cell>
          <cell r="G18">
            <v>7</v>
          </cell>
          <cell r="H18">
            <v>8</v>
          </cell>
          <cell r="I18">
            <v>9</v>
          </cell>
          <cell r="J18">
            <v>10</v>
          </cell>
          <cell r="K18">
            <v>12</v>
          </cell>
        </row>
        <row r="19">
          <cell r="B19">
            <v>21</v>
          </cell>
          <cell r="C19">
            <v>4</v>
          </cell>
          <cell r="D19">
            <v>4</v>
          </cell>
          <cell r="E19">
            <v>5</v>
          </cell>
          <cell r="F19">
            <v>6</v>
          </cell>
          <cell r="G19">
            <v>7</v>
          </cell>
          <cell r="H19">
            <v>8</v>
          </cell>
          <cell r="I19">
            <v>9</v>
          </cell>
          <cell r="J19">
            <v>11</v>
          </cell>
          <cell r="K19">
            <v>13</v>
          </cell>
        </row>
        <row r="20">
          <cell r="B20">
            <v>22</v>
          </cell>
          <cell r="C20">
            <v>4</v>
          </cell>
          <cell r="D20">
            <v>5</v>
          </cell>
          <cell r="E20">
            <v>5</v>
          </cell>
          <cell r="F20">
            <v>6</v>
          </cell>
          <cell r="G20">
            <v>7</v>
          </cell>
          <cell r="H20">
            <v>9</v>
          </cell>
          <cell r="I20">
            <v>10</v>
          </cell>
          <cell r="J20">
            <v>12</v>
          </cell>
          <cell r="K20">
            <v>13</v>
          </cell>
        </row>
        <row r="21">
          <cell r="B21">
            <v>23</v>
          </cell>
          <cell r="C21">
            <v>4</v>
          </cell>
          <cell r="D21">
            <v>5</v>
          </cell>
          <cell r="E21">
            <v>6</v>
          </cell>
          <cell r="F21">
            <v>7</v>
          </cell>
          <cell r="G21">
            <v>8</v>
          </cell>
          <cell r="H21">
            <v>9</v>
          </cell>
          <cell r="I21">
            <v>11</v>
          </cell>
          <cell r="J21">
            <v>12</v>
          </cell>
          <cell r="K21">
            <v>14</v>
          </cell>
        </row>
        <row r="22">
          <cell r="B22">
            <v>24</v>
          </cell>
          <cell r="C22">
            <v>4</v>
          </cell>
          <cell r="D22">
            <v>5</v>
          </cell>
          <cell r="E22">
            <v>6</v>
          </cell>
          <cell r="F22">
            <v>7</v>
          </cell>
          <cell r="G22">
            <v>8</v>
          </cell>
          <cell r="H22">
            <v>10</v>
          </cell>
          <cell r="I22">
            <v>11</v>
          </cell>
          <cell r="J22">
            <v>13</v>
          </cell>
          <cell r="K22">
            <v>15</v>
          </cell>
        </row>
        <row r="23">
          <cell r="B23">
            <v>25</v>
          </cell>
          <cell r="C23">
            <v>5</v>
          </cell>
          <cell r="D23">
            <v>5</v>
          </cell>
          <cell r="E23">
            <v>6</v>
          </cell>
          <cell r="F23">
            <v>7</v>
          </cell>
          <cell r="G23">
            <v>9</v>
          </cell>
          <cell r="H23">
            <v>10</v>
          </cell>
          <cell r="I23">
            <v>12</v>
          </cell>
          <cell r="J23">
            <v>14</v>
          </cell>
          <cell r="K23" t="e">
            <v>#N/A</v>
          </cell>
        </row>
        <row r="24">
          <cell r="B24">
            <v>26</v>
          </cell>
          <cell r="C24">
            <v>5</v>
          </cell>
          <cell r="D24">
            <v>6</v>
          </cell>
          <cell r="E24">
            <v>7</v>
          </cell>
          <cell r="F24">
            <v>8</v>
          </cell>
          <cell r="G24">
            <v>9</v>
          </cell>
          <cell r="H24">
            <v>11</v>
          </cell>
          <cell r="I24">
            <v>12</v>
          </cell>
          <cell r="J24">
            <v>14</v>
          </cell>
          <cell r="K24" t="e">
            <v>#N/A</v>
          </cell>
        </row>
        <row r="25">
          <cell r="B25">
            <v>27</v>
          </cell>
          <cell r="C25">
            <v>5</v>
          </cell>
          <cell r="D25">
            <v>6</v>
          </cell>
          <cell r="E25">
            <v>7</v>
          </cell>
          <cell r="F25">
            <v>8</v>
          </cell>
          <cell r="G25">
            <v>10</v>
          </cell>
          <cell r="H25">
            <v>11</v>
          </cell>
          <cell r="I25">
            <v>13</v>
          </cell>
          <cell r="J25">
            <v>15</v>
          </cell>
          <cell r="K25" t="e">
            <v>#N/A</v>
          </cell>
        </row>
        <row r="26">
          <cell r="B26">
            <v>28</v>
          </cell>
          <cell r="C26">
            <v>5</v>
          </cell>
          <cell r="D26">
            <v>6</v>
          </cell>
          <cell r="E26">
            <v>7</v>
          </cell>
          <cell r="F26">
            <v>9</v>
          </cell>
          <cell r="G26">
            <v>10</v>
          </cell>
          <cell r="H26">
            <v>12</v>
          </cell>
          <cell r="I26">
            <v>14</v>
          </cell>
          <cell r="J26" t="e">
            <v>#N/A</v>
          </cell>
          <cell r="K26" t="e">
            <v>#N/A</v>
          </cell>
        </row>
        <row r="27">
          <cell r="B27">
            <v>29</v>
          </cell>
          <cell r="C27">
            <v>6</v>
          </cell>
          <cell r="D27">
            <v>7</v>
          </cell>
          <cell r="E27">
            <v>8</v>
          </cell>
          <cell r="F27">
            <v>9</v>
          </cell>
          <cell r="G27">
            <v>11</v>
          </cell>
          <cell r="H27">
            <v>12</v>
          </cell>
          <cell r="I27">
            <v>14</v>
          </cell>
          <cell r="J27" t="e">
            <v>#N/A</v>
          </cell>
          <cell r="K27" t="e">
            <v>#N/A</v>
          </cell>
        </row>
        <row r="28">
          <cell r="B28">
            <v>30</v>
          </cell>
          <cell r="C28">
            <v>6</v>
          </cell>
          <cell r="D28">
            <v>7</v>
          </cell>
          <cell r="E28">
            <v>8</v>
          </cell>
          <cell r="F28">
            <v>10</v>
          </cell>
          <cell r="G28">
            <v>11</v>
          </cell>
          <cell r="H28">
            <v>13</v>
          </cell>
          <cell r="I28">
            <v>15</v>
          </cell>
          <cell r="J28" t="e">
            <v>#N/A</v>
          </cell>
          <cell r="K28" t="e">
            <v>#N/A</v>
          </cell>
        </row>
        <row r="29">
          <cell r="B29">
            <v>31</v>
          </cell>
          <cell r="C29">
            <v>6</v>
          </cell>
          <cell r="D29">
            <v>7</v>
          </cell>
          <cell r="E29">
            <v>9</v>
          </cell>
          <cell r="F29">
            <v>10</v>
          </cell>
          <cell r="G29">
            <v>12</v>
          </cell>
          <cell r="H29">
            <v>14</v>
          </cell>
          <cell r="I29" t="e">
            <v>#N/A</v>
          </cell>
          <cell r="J29" t="e">
            <v>#N/A</v>
          </cell>
          <cell r="K29" t="e">
            <v>#N/A</v>
          </cell>
        </row>
        <row r="30">
          <cell r="B30">
            <v>32</v>
          </cell>
          <cell r="C30">
            <v>7</v>
          </cell>
          <cell r="D30">
            <v>8</v>
          </cell>
          <cell r="E30">
            <v>9</v>
          </cell>
          <cell r="F30">
            <v>11</v>
          </cell>
          <cell r="G30">
            <v>12</v>
          </cell>
          <cell r="H30">
            <v>14</v>
          </cell>
          <cell r="I30" t="e">
            <v>#N/A</v>
          </cell>
          <cell r="J30" t="e">
            <v>#N/A</v>
          </cell>
          <cell r="K30" t="e">
            <v>#N/A</v>
          </cell>
        </row>
        <row r="31">
          <cell r="B31">
            <v>33</v>
          </cell>
          <cell r="C31">
            <v>7</v>
          </cell>
          <cell r="D31">
            <v>8</v>
          </cell>
          <cell r="E31">
            <v>10</v>
          </cell>
          <cell r="F31">
            <v>11</v>
          </cell>
          <cell r="G31">
            <v>13</v>
          </cell>
          <cell r="H31">
            <v>15</v>
          </cell>
          <cell r="I31" t="e">
            <v>#N/A</v>
          </cell>
          <cell r="J31" t="e">
            <v>#N/A</v>
          </cell>
          <cell r="K31" t="e">
            <v>#N/A</v>
          </cell>
        </row>
        <row r="32">
          <cell r="B32">
            <v>34</v>
          </cell>
          <cell r="C32">
            <v>7</v>
          </cell>
          <cell r="D32">
            <v>9</v>
          </cell>
          <cell r="E32">
            <v>10</v>
          </cell>
          <cell r="F32">
            <v>12</v>
          </cell>
          <cell r="G32">
            <v>14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</row>
        <row r="33">
          <cell r="B33">
            <v>35</v>
          </cell>
          <cell r="C33">
            <v>8</v>
          </cell>
          <cell r="D33">
            <v>9</v>
          </cell>
          <cell r="E33">
            <v>11</v>
          </cell>
          <cell r="F33">
            <v>12</v>
          </cell>
          <cell r="G33">
            <v>15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omments" Target="../comments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6"/>
  <sheetViews>
    <sheetView topLeftCell="A22" workbookViewId="0">
      <selection activeCell="N40" sqref="N40"/>
    </sheetView>
  </sheetViews>
  <sheetFormatPr baseColWidth="10" defaultRowHeight="15" x14ac:dyDescent="0.25"/>
  <sheetData>
    <row r="2" spans="1:10" ht="46.5" x14ac:dyDescent="0.25">
      <c r="A2" s="304" t="s">
        <v>524</v>
      </c>
      <c r="B2" s="304"/>
      <c r="C2" s="304"/>
      <c r="D2" s="304"/>
      <c r="E2" s="304"/>
      <c r="F2" s="304"/>
      <c r="G2" s="304"/>
      <c r="H2" s="304"/>
    </row>
    <row r="3" spans="1:10" ht="28.5" x14ac:dyDescent="0.25">
      <c r="A3" s="305" t="s">
        <v>553</v>
      </c>
      <c r="B3" s="305"/>
      <c r="C3" s="305"/>
      <c r="D3" s="305"/>
      <c r="E3" s="305"/>
      <c r="F3" s="305"/>
      <c r="G3" s="305"/>
      <c r="H3" s="305"/>
    </row>
    <row r="4" spans="1:10" ht="46.5" x14ac:dyDescent="0.25">
      <c r="A4" s="304" t="s">
        <v>525</v>
      </c>
      <c r="B4" s="304"/>
      <c r="C4" s="304"/>
      <c r="D4" s="304"/>
      <c r="E4" s="304"/>
      <c r="F4" s="304"/>
      <c r="G4" s="304"/>
      <c r="H4" s="304"/>
    </row>
    <row r="5" spans="1:10" x14ac:dyDescent="0.25">
      <c r="A5" s="306" t="s">
        <v>554</v>
      </c>
      <c r="B5" s="306"/>
      <c r="C5" s="306"/>
      <c r="D5" s="306"/>
      <c r="E5" s="306"/>
      <c r="F5" s="306"/>
      <c r="G5" s="306"/>
      <c r="H5" s="306"/>
    </row>
    <row r="7" spans="1:10" x14ac:dyDescent="0.25">
      <c r="A7" s="42" t="s">
        <v>530</v>
      </c>
    </row>
    <row r="8" spans="1:10" x14ac:dyDescent="0.25">
      <c r="A8" t="s">
        <v>531</v>
      </c>
    </row>
    <row r="9" spans="1:10" x14ac:dyDescent="0.25">
      <c r="A9" t="s">
        <v>532</v>
      </c>
    </row>
    <row r="10" spans="1:10" ht="15.75" thickBot="1" x14ac:dyDescent="0.3"/>
    <row r="11" spans="1:10" x14ac:dyDescent="0.25">
      <c r="A11" s="179" t="s">
        <v>535</v>
      </c>
      <c r="B11" s="53" t="s">
        <v>543</v>
      </c>
      <c r="C11" s="53"/>
      <c r="D11" s="53"/>
      <c r="E11" s="53"/>
      <c r="F11" s="53"/>
      <c r="G11" s="53"/>
      <c r="H11" s="53"/>
      <c r="I11" s="53"/>
      <c r="J11" s="105"/>
    </row>
    <row r="12" spans="1:10" x14ac:dyDescent="0.25">
      <c r="A12" s="180" t="s">
        <v>536</v>
      </c>
      <c r="B12" s="45" t="s">
        <v>544</v>
      </c>
      <c r="C12" s="45"/>
      <c r="D12" s="45"/>
      <c r="E12" s="45" t="s">
        <v>552</v>
      </c>
      <c r="F12" s="45"/>
      <c r="G12" s="45"/>
      <c r="H12" s="45"/>
      <c r="I12" s="45"/>
      <c r="J12" s="57"/>
    </row>
    <row r="13" spans="1:10" x14ac:dyDescent="0.25">
      <c r="A13" s="181" t="s">
        <v>537</v>
      </c>
      <c r="B13" s="45" t="s">
        <v>545</v>
      </c>
      <c r="C13" s="45"/>
      <c r="D13" s="45"/>
      <c r="E13" s="45"/>
      <c r="F13" s="45"/>
      <c r="G13" s="45"/>
      <c r="H13" s="45"/>
      <c r="I13" s="45"/>
      <c r="J13" s="57"/>
    </row>
    <row r="14" spans="1:10" x14ac:dyDescent="0.25">
      <c r="A14" s="182" t="s">
        <v>538</v>
      </c>
      <c r="B14" s="45" t="s">
        <v>546</v>
      </c>
      <c r="C14" s="45"/>
      <c r="D14" s="45"/>
      <c r="E14" s="45"/>
      <c r="F14" s="45"/>
      <c r="G14" s="45"/>
      <c r="H14" s="45"/>
      <c r="I14" s="45"/>
      <c r="J14" s="57"/>
    </row>
    <row r="15" spans="1:10" x14ac:dyDescent="0.25">
      <c r="A15" s="183" t="s">
        <v>539</v>
      </c>
      <c r="B15" s="45" t="s">
        <v>547</v>
      </c>
      <c r="C15" s="45"/>
      <c r="D15" s="45"/>
      <c r="E15" s="45"/>
      <c r="F15" s="45"/>
      <c r="G15" s="45"/>
      <c r="H15" s="45"/>
      <c r="I15" s="45"/>
      <c r="J15" s="57"/>
    </row>
    <row r="16" spans="1:10" x14ac:dyDescent="0.25">
      <c r="A16" s="184" t="s">
        <v>540</v>
      </c>
      <c r="B16" s="45" t="s">
        <v>548</v>
      </c>
      <c r="C16" s="45"/>
      <c r="D16" s="45"/>
      <c r="E16" s="45"/>
      <c r="F16" s="45"/>
      <c r="G16" s="45"/>
      <c r="H16" s="45"/>
      <c r="I16" s="45"/>
      <c r="J16" s="57"/>
    </row>
    <row r="17" spans="1:10" x14ac:dyDescent="0.25">
      <c r="A17" s="185" t="s">
        <v>541</v>
      </c>
      <c r="B17" s="45" t="s">
        <v>550</v>
      </c>
      <c r="C17" s="45"/>
      <c r="D17" s="45"/>
      <c r="E17" s="45"/>
      <c r="F17" s="45"/>
      <c r="G17" s="45"/>
      <c r="H17" s="45"/>
      <c r="I17" s="45"/>
      <c r="J17" s="57"/>
    </row>
    <row r="18" spans="1:10" ht="15.75" thickBot="1" x14ac:dyDescent="0.3">
      <c r="A18" s="186" t="s">
        <v>542</v>
      </c>
      <c r="B18" s="59" t="s">
        <v>551</v>
      </c>
      <c r="C18" s="59"/>
      <c r="D18" s="59"/>
      <c r="E18" s="59"/>
      <c r="F18" s="59"/>
      <c r="G18" s="59"/>
      <c r="H18" s="59"/>
      <c r="I18" s="59"/>
      <c r="J18" s="89"/>
    </row>
    <row r="19" spans="1:10" x14ac:dyDescent="0.25">
      <c r="A19" t="s">
        <v>46</v>
      </c>
      <c r="B19" t="s">
        <v>46</v>
      </c>
    </row>
    <row r="20" spans="1:10" ht="15.75" thickBot="1" x14ac:dyDescent="0.3"/>
    <row r="21" spans="1:10" x14ac:dyDescent="0.25">
      <c r="H21" s="178" t="s">
        <v>555</v>
      </c>
      <c r="I21" s="187"/>
      <c r="J21" s="188"/>
    </row>
    <row r="22" spans="1:10" ht="15.75" thickBot="1" x14ac:dyDescent="0.3">
      <c r="H22" s="189" t="s">
        <v>556</v>
      </c>
      <c r="I22" s="190"/>
      <c r="J22" s="191"/>
    </row>
    <row r="35" spans="1:10" ht="15.75" thickBot="1" x14ac:dyDescent="0.3"/>
    <row r="36" spans="1:10" ht="16.5" thickBot="1" x14ac:dyDescent="0.3">
      <c r="A36" s="307" t="s">
        <v>558</v>
      </c>
      <c r="B36" s="308"/>
      <c r="C36" s="308"/>
      <c r="D36" s="308"/>
      <c r="E36" s="308"/>
      <c r="F36" s="308"/>
      <c r="G36" s="308"/>
      <c r="H36" s="308"/>
      <c r="I36" s="308"/>
      <c r="J36" s="309"/>
    </row>
  </sheetData>
  <sheetProtection algorithmName="SHA-512" hashValue="EM1ycx8wZInBBieuJR68IGWFhaTKu9LQjJehcd6nXxTF72fVVfd+sMnE0zlke4z2f4Nv7nRIqI10fWYVidZ6ww==" saltValue="47VwmXXZLbSJD5+EHZZenw==" spinCount="100000" sheet="1" objects="1" scenarios="1"/>
  <mergeCells count="5">
    <mergeCell ref="A4:H4"/>
    <mergeCell ref="A2:H2"/>
    <mergeCell ref="A3:H3"/>
    <mergeCell ref="A5:H5"/>
    <mergeCell ref="A36:J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1"/>
  <sheetViews>
    <sheetView topLeftCell="L1" workbookViewId="0">
      <selection activeCell="N73" sqref="N73"/>
    </sheetView>
  </sheetViews>
  <sheetFormatPr baseColWidth="10" defaultRowHeight="15" x14ac:dyDescent="0.25"/>
  <cols>
    <col min="1" max="1" width="3.140625" style="3" customWidth="1"/>
    <col min="8" max="8" width="5.7109375" customWidth="1"/>
    <col min="9" max="9" width="2" customWidth="1"/>
    <col min="10" max="10" width="3.140625" customWidth="1"/>
    <col min="11" max="11" width="4.140625" customWidth="1"/>
    <col min="14" max="14" width="142.42578125" customWidth="1"/>
  </cols>
  <sheetData>
    <row r="1" spans="1:13" ht="12" customHeight="1" x14ac:dyDescent="0.25">
      <c r="A1" s="47">
        <v>1</v>
      </c>
      <c r="B1" s="6" t="s">
        <v>45</v>
      </c>
      <c r="C1" s="7"/>
      <c r="D1" s="7"/>
      <c r="E1" s="192" t="s">
        <v>166</v>
      </c>
      <c r="F1" s="312" t="s">
        <v>557</v>
      </c>
      <c r="G1" s="312"/>
      <c r="H1" s="312"/>
      <c r="I1" s="313"/>
      <c r="J1" s="8"/>
      <c r="K1" s="316">
        <v>1</v>
      </c>
      <c r="L1" s="19" t="s">
        <v>101</v>
      </c>
    </row>
    <row r="2" spans="1:13" ht="12" customHeight="1" thickBot="1" x14ac:dyDescent="0.3">
      <c r="A2" s="48"/>
      <c r="B2" s="9" t="s">
        <v>47</v>
      </c>
      <c r="C2" s="10"/>
      <c r="D2" s="10"/>
      <c r="E2" s="12"/>
      <c r="F2" s="314"/>
      <c r="G2" s="314"/>
      <c r="H2" s="314"/>
      <c r="I2" s="315"/>
      <c r="J2" s="11">
        <v>1</v>
      </c>
      <c r="K2" s="317"/>
    </row>
    <row r="3" spans="1:13" ht="12" customHeight="1" x14ac:dyDescent="0.25">
      <c r="A3" s="48"/>
      <c r="B3" s="9" t="s">
        <v>48</v>
      </c>
      <c r="C3" s="10"/>
      <c r="D3" s="10"/>
      <c r="E3" s="10"/>
      <c r="F3" s="10"/>
      <c r="G3" s="10"/>
      <c r="H3" s="10"/>
      <c r="I3" s="10" t="s">
        <v>46</v>
      </c>
      <c r="J3" s="11">
        <v>3</v>
      </c>
      <c r="K3" s="317"/>
      <c r="M3" s="42" t="s">
        <v>563</v>
      </c>
    </row>
    <row r="4" spans="1:13" ht="12" customHeight="1" x14ac:dyDescent="0.25">
      <c r="A4" s="48"/>
      <c r="B4" s="9" t="s">
        <v>49</v>
      </c>
      <c r="C4" s="10"/>
      <c r="D4" s="10"/>
      <c r="E4" s="10"/>
      <c r="F4" s="10"/>
      <c r="G4" s="10"/>
      <c r="H4" s="10"/>
      <c r="I4" s="10" t="s">
        <v>46</v>
      </c>
      <c r="J4" s="11">
        <v>5</v>
      </c>
      <c r="K4" s="317"/>
      <c r="M4" t="s">
        <v>572</v>
      </c>
    </row>
    <row r="5" spans="1:13" ht="12" customHeight="1" x14ac:dyDescent="0.25">
      <c r="A5" s="48"/>
      <c r="B5" s="9" t="s">
        <v>50</v>
      </c>
      <c r="C5" s="10"/>
      <c r="D5" s="10"/>
      <c r="E5" s="10"/>
      <c r="F5" s="10"/>
      <c r="G5" s="10"/>
      <c r="H5" s="10"/>
      <c r="I5" s="10" t="s">
        <v>46</v>
      </c>
      <c r="J5" s="11">
        <v>6</v>
      </c>
      <c r="K5" s="317"/>
      <c r="M5" t="s">
        <v>678</v>
      </c>
    </row>
    <row r="6" spans="1:13" ht="12" customHeight="1" x14ac:dyDescent="0.25">
      <c r="A6" s="48"/>
      <c r="B6" s="9" t="s">
        <v>51</v>
      </c>
      <c r="C6" s="10"/>
      <c r="D6" s="10"/>
      <c r="E6" s="10"/>
      <c r="F6" s="10"/>
      <c r="G6" s="10"/>
      <c r="H6" s="10"/>
      <c r="I6" s="10" t="s">
        <v>46</v>
      </c>
      <c r="J6" s="11">
        <v>7</v>
      </c>
      <c r="K6" s="317"/>
      <c r="M6" t="s">
        <v>46</v>
      </c>
    </row>
    <row r="7" spans="1:13" ht="12" customHeight="1" thickBot="1" x14ac:dyDescent="0.3">
      <c r="A7" s="49"/>
      <c r="B7" s="12" t="s">
        <v>52</v>
      </c>
      <c r="C7" s="13"/>
      <c r="D7" s="13"/>
      <c r="E7" s="13"/>
      <c r="F7" s="13"/>
      <c r="G7" s="13"/>
      <c r="H7" s="13"/>
      <c r="I7" s="13" t="s">
        <v>46</v>
      </c>
      <c r="J7" s="14">
        <v>8</v>
      </c>
      <c r="K7" s="318"/>
      <c r="M7" s="42" t="s">
        <v>564</v>
      </c>
    </row>
    <row r="8" spans="1:13" ht="12" customHeight="1" x14ac:dyDescent="0.25">
      <c r="A8" s="47">
        <v>2</v>
      </c>
      <c r="B8" s="15" t="s">
        <v>10</v>
      </c>
      <c r="C8" s="10"/>
      <c r="D8" s="10"/>
      <c r="E8" s="10"/>
      <c r="F8" s="10"/>
      <c r="G8" s="10"/>
      <c r="H8" s="10"/>
      <c r="I8" s="10" t="s">
        <v>46</v>
      </c>
      <c r="J8" s="11"/>
      <c r="K8" s="316">
        <v>1</v>
      </c>
      <c r="M8" t="s">
        <v>573</v>
      </c>
    </row>
    <row r="9" spans="1:13" ht="12" customHeight="1" x14ac:dyDescent="0.25">
      <c r="A9" s="48"/>
      <c r="B9" s="9" t="s">
        <v>53</v>
      </c>
      <c r="C9" s="10"/>
      <c r="D9" s="10"/>
      <c r="E9" s="10"/>
      <c r="F9" s="10"/>
      <c r="G9" s="10"/>
      <c r="H9" s="10"/>
      <c r="I9" s="10" t="s">
        <v>46</v>
      </c>
      <c r="J9" s="11">
        <v>1</v>
      </c>
      <c r="K9" s="317"/>
      <c r="M9" t="s">
        <v>680</v>
      </c>
    </row>
    <row r="10" spans="1:13" ht="12" customHeight="1" x14ac:dyDescent="0.25">
      <c r="A10" s="48"/>
      <c r="B10" s="9" t="s">
        <v>54</v>
      </c>
      <c r="C10" s="10"/>
      <c r="D10" s="10"/>
      <c r="E10" s="10"/>
      <c r="F10" s="10"/>
      <c r="G10" s="10"/>
      <c r="H10" s="10"/>
      <c r="I10" s="10" t="s">
        <v>46</v>
      </c>
      <c r="J10" s="11">
        <v>3</v>
      </c>
      <c r="K10" s="317"/>
      <c r="M10" t="s">
        <v>679</v>
      </c>
    </row>
    <row r="11" spans="1:13" ht="12" customHeight="1" x14ac:dyDescent="0.25">
      <c r="A11" s="48"/>
      <c r="B11" s="9" t="s">
        <v>55</v>
      </c>
      <c r="C11" s="10"/>
      <c r="D11" s="10"/>
      <c r="E11" s="10"/>
      <c r="F11" s="10"/>
      <c r="G11" s="10"/>
      <c r="H11" s="10"/>
      <c r="I11" s="10" t="s">
        <v>46</v>
      </c>
      <c r="J11" s="11">
        <v>5</v>
      </c>
      <c r="K11" s="317"/>
    </row>
    <row r="12" spans="1:13" ht="12" customHeight="1" x14ac:dyDescent="0.25">
      <c r="A12" s="48"/>
      <c r="B12" s="9" t="s">
        <v>56</v>
      </c>
      <c r="C12" s="10"/>
      <c r="D12" s="10"/>
      <c r="E12" s="10"/>
      <c r="F12" s="10"/>
      <c r="G12" s="10"/>
      <c r="H12" s="10"/>
      <c r="I12" s="10" t="s">
        <v>46</v>
      </c>
      <c r="J12" s="11">
        <v>7</v>
      </c>
      <c r="K12" s="317"/>
      <c r="M12" s="42" t="s">
        <v>565</v>
      </c>
    </row>
    <row r="13" spans="1:13" ht="12" customHeight="1" x14ac:dyDescent="0.25">
      <c r="A13" s="48"/>
      <c r="B13" s="9" t="s">
        <v>57</v>
      </c>
      <c r="C13" s="10"/>
      <c r="D13" s="10"/>
      <c r="E13" s="10"/>
      <c r="F13" s="10"/>
      <c r="G13" s="10"/>
      <c r="H13" s="10"/>
      <c r="I13" s="10" t="s">
        <v>46</v>
      </c>
      <c r="J13" s="11">
        <v>9</v>
      </c>
      <c r="K13" s="317"/>
      <c r="M13" t="s">
        <v>574</v>
      </c>
    </row>
    <row r="14" spans="1:13" ht="12" customHeight="1" thickBot="1" x14ac:dyDescent="0.3">
      <c r="A14" s="49"/>
      <c r="B14" s="12" t="s">
        <v>58</v>
      </c>
      <c r="C14" s="13"/>
      <c r="D14" s="13"/>
      <c r="E14" s="13"/>
      <c r="F14" s="13"/>
      <c r="G14" s="13"/>
      <c r="H14" s="13"/>
      <c r="I14" s="13" t="s">
        <v>46</v>
      </c>
      <c r="J14" s="14">
        <v>11</v>
      </c>
      <c r="K14" s="318"/>
      <c r="M14" t="s">
        <v>575</v>
      </c>
    </row>
    <row r="15" spans="1:13" ht="12" customHeight="1" x14ac:dyDescent="0.25">
      <c r="A15" s="47">
        <v>3</v>
      </c>
      <c r="B15" s="15" t="s">
        <v>12</v>
      </c>
      <c r="C15" s="10"/>
      <c r="D15" s="10"/>
      <c r="E15" s="10"/>
      <c r="F15" s="10"/>
      <c r="G15" s="10"/>
      <c r="H15" s="10"/>
      <c r="I15" s="10" t="s">
        <v>46</v>
      </c>
      <c r="J15" s="11"/>
      <c r="K15" s="316">
        <v>1</v>
      </c>
      <c r="M15" t="s">
        <v>681</v>
      </c>
    </row>
    <row r="16" spans="1:13" ht="12" customHeight="1" x14ac:dyDescent="0.25">
      <c r="A16" s="48"/>
      <c r="B16" s="9" t="s">
        <v>59</v>
      </c>
      <c r="C16" s="10"/>
      <c r="D16" s="10"/>
      <c r="E16" s="10"/>
      <c r="F16" s="10"/>
      <c r="G16" s="10"/>
      <c r="H16" s="10"/>
      <c r="I16" s="10" t="s">
        <v>46</v>
      </c>
      <c r="J16" s="11">
        <v>1</v>
      </c>
      <c r="K16" s="317"/>
      <c r="M16" t="s">
        <v>688</v>
      </c>
    </row>
    <row r="17" spans="1:14" ht="12" customHeight="1" x14ac:dyDescent="0.25">
      <c r="A17" s="48"/>
      <c r="B17" s="9" t="s">
        <v>60</v>
      </c>
      <c r="C17" s="10"/>
      <c r="D17" s="10"/>
      <c r="E17" s="10"/>
      <c r="F17" s="10"/>
      <c r="G17" s="10"/>
      <c r="H17" s="10"/>
      <c r="I17" s="10" t="s">
        <v>46</v>
      </c>
      <c r="J17" s="11">
        <v>3</v>
      </c>
      <c r="K17" s="317"/>
      <c r="M17" s="42" t="s">
        <v>576</v>
      </c>
      <c r="N17" s="42" t="s">
        <v>577</v>
      </c>
    </row>
    <row r="18" spans="1:14" ht="12" customHeight="1" x14ac:dyDescent="0.25">
      <c r="A18" s="48"/>
      <c r="B18" s="9" t="s">
        <v>96</v>
      </c>
      <c r="C18" s="10"/>
      <c r="D18" s="10"/>
      <c r="E18" s="10"/>
      <c r="F18" s="10"/>
      <c r="G18" s="10"/>
      <c r="H18" s="10"/>
      <c r="I18" s="10" t="s">
        <v>46</v>
      </c>
      <c r="J18" s="11">
        <v>5</v>
      </c>
      <c r="K18" s="317"/>
      <c r="M18" s="303" t="s">
        <v>578</v>
      </c>
      <c r="N18" t="s">
        <v>579</v>
      </c>
    </row>
    <row r="19" spans="1:14" ht="12" customHeight="1" thickBot="1" x14ac:dyDescent="0.3">
      <c r="A19" s="49"/>
      <c r="B19" s="9" t="s">
        <v>61</v>
      </c>
      <c r="C19" s="10"/>
      <c r="D19" s="10"/>
      <c r="E19" s="10"/>
      <c r="F19" s="10"/>
      <c r="G19" s="10"/>
      <c r="H19" s="10"/>
      <c r="I19" s="10" t="s">
        <v>46</v>
      </c>
      <c r="J19" s="11">
        <v>7</v>
      </c>
      <c r="K19" s="318"/>
      <c r="M19" s="303" t="s">
        <v>580</v>
      </c>
      <c r="N19" t="s">
        <v>581</v>
      </c>
    </row>
    <row r="20" spans="1:14" ht="12" customHeight="1" x14ac:dyDescent="0.25">
      <c r="A20" s="47">
        <v>4</v>
      </c>
      <c r="B20" s="6" t="s">
        <v>14</v>
      </c>
      <c r="C20" s="7"/>
      <c r="D20" s="7"/>
      <c r="E20" s="7"/>
      <c r="F20" s="7"/>
      <c r="G20" s="7"/>
      <c r="H20" s="7"/>
      <c r="I20" s="7" t="s">
        <v>46</v>
      </c>
      <c r="J20" s="8"/>
      <c r="K20" s="316">
        <v>1</v>
      </c>
      <c r="M20" s="303" t="s">
        <v>582</v>
      </c>
      <c r="N20" t="s">
        <v>583</v>
      </c>
    </row>
    <row r="21" spans="1:14" ht="12" customHeight="1" x14ac:dyDescent="0.25">
      <c r="A21" s="48"/>
      <c r="B21" s="9" t="s">
        <v>62</v>
      </c>
      <c r="C21" s="10"/>
      <c r="D21" s="10"/>
      <c r="E21" s="10"/>
      <c r="F21" s="10"/>
      <c r="G21" s="10"/>
      <c r="H21" s="10"/>
      <c r="I21" s="10" t="s">
        <v>46</v>
      </c>
      <c r="J21" s="11">
        <v>1</v>
      </c>
      <c r="K21" s="317"/>
      <c r="M21" s="303" t="s">
        <v>584</v>
      </c>
      <c r="N21" t="s">
        <v>585</v>
      </c>
    </row>
    <row r="22" spans="1:14" ht="12" customHeight="1" x14ac:dyDescent="0.25">
      <c r="A22" s="48"/>
      <c r="B22" s="9" t="s">
        <v>63</v>
      </c>
      <c r="C22" s="10"/>
      <c r="D22" s="10"/>
      <c r="E22" s="10"/>
      <c r="F22" s="10"/>
      <c r="G22" s="10"/>
      <c r="H22" s="10"/>
      <c r="I22" s="10" t="s">
        <v>46</v>
      </c>
      <c r="J22" s="11">
        <v>2</v>
      </c>
      <c r="K22" s="317"/>
      <c r="M22" s="303" t="s">
        <v>586</v>
      </c>
      <c r="N22" t="s">
        <v>587</v>
      </c>
    </row>
    <row r="23" spans="1:14" ht="12" customHeight="1" x14ac:dyDescent="0.25">
      <c r="A23" s="48"/>
      <c r="B23" s="9" t="s">
        <v>64</v>
      </c>
      <c r="C23" s="10"/>
      <c r="D23" s="10"/>
      <c r="E23" s="10"/>
      <c r="F23" s="10"/>
      <c r="G23" s="10"/>
      <c r="H23" s="10"/>
      <c r="I23" s="10" t="s">
        <v>46</v>
      </c>
      <c r="J23" s="11">
        <v>3</v>
      </c>
      <c r="K23" s="317"/>
    </row>
    <row r="24" spans="1:14" ht="12" customHeight="1" thickBot="1" x14ac:dyDescent="0.3">
      <c r="A24" s="49"/>
      <c r="B24" s="9" t="s">
        <v>65</v>
      </c>
      <c r="C24" s="10"/>
      <c r="D24" s="10"/>
      <c r="E24" s="10"/>
      <c r="F24" s="10"/>
      <c r="G24" s="10"/>
      <c r="H24" s="10"/>
      <c r="I24" s="10" t="s">
        <v>46</v>
      </c>
      <c r="J24" s="11">
        <v>4</v>
      </c>
      <c r="K24" s="318"/>
      <c r="M24" s="46" t="s">
        <v>682</v>
      </c>
      <c r="N24" s="42"/>
    </row>
    <row r="25" spans="1:14" ht="12" customHeight="1" x14ac:dyDescent="0.25">
      <c r="A25" s="47">
        <v>5</v>
      </c>
      <c r="B25" s="6" t="s">
        <v>16</v>
      </c>
      <c r="C25" s="7"/>
      <c r="D25" s="7"/>
      <c r="E25" s="7"/>
      <c r="F25" s="7"/>
      <c r="G25" s="7"/>
      <c r="H25" s="7"/>
      <c r="I25" s="7" t="s">
        <v>46</v>
      </c>
      <c r="J25" s="8"/>
      <c r="K25" s="316">
        <v>1</v>
      </c>
      <c r="M25" t="s">
        <v>686</v>
      </c>
    </row>
    <row r="26" spans="1:14" ht="12" customHeight="1" x14ac:dyDescent="0.25">
      <c r="A26" s="48"/>
      <c r="B26" s="9" t="s">
        <v>66</v>
      </c>
      <c r="C26" s="10"/>
      <c r="D26" s="10"/>
      <c r="E26" s="10"/>
      <c r="F26" s="10"/>
      <c r="G26" s="10"/>
      <c r="H26" s="10"/>
      <c r="I26" s="10" t="s">
        <v>67</v>
      </c>
      <c r="J26" s="11">
        <v>1</v>
      </c>
      <c r="K26" s="317"/>
      <c r="M26" t="s">
        <v>687</v>
      </c>
    </row>
    <row r="27" spans="1:14" ht="12" customHeight="1" x14ac:dyDescent="0.25">
      <c r="A27" s="48"/>
      <c r="B27" s="9" t="s">
        <v>68</v>
      </c>
      <c r="C27" s="10"/>
      <c r="D27" s="10"/>
      <c r="E27" s="10"/>
      <c r="F27" s="10"/>
      <c r="G27" s="10"/>
      <c r="H27" s="10"/>
      <c r="I27" s="10" t="s">
        <v>46</v>
      </c>
      <c r="J27" s="11">
        <v>3</v>
      </c>
      <c r="K27" s="317"/>
      <c r="M27" t="s">
        <v>683</v>
      </c>
    </row>
    <row r="28" spans="1:14" ht="12" customHeight="1" x14ac:dyDescent="0.25">
      <c r="A28" s="48"/>
      <c r="B28" s="9" t="s">
        <v>69</v>
      </c>
      <c r="C28" s="10"/>
      <c r="D28" s="10"/>
      <c r="E28" s="10"/>
      <c r="F28" s="10"/>
      <c r="G28" s="10"/>
      <c r="H28" s="10"/>
      <c r="I28" s="10" t="s">
        <v>46</v>
      </c>
      <c r="J28" s="11">
        <v>5</v>
      </c>
      <c r="K28" s="317"/>
      <c r="M28" t="s">
        <v>684</v>
      </c>
    </row>
    <row r="29" spans="1:14" ht="12" customHeight="1" thickBot="1" x14ac:dyDescent="0.3">
      <c r="A29" s="49"/>
      <c r="B29" s="9" t="s">
        <v>70</v>
      </c>
      <c r="C29" s="10"/>
      <c r="D29" s="10"/>
      <c r="E29" s="10"/>
      <c r="F29" s="10"/>
      <c r="G29" s="10"/>
      <c r="H29" s="10"/>
      <c r="I29" s="10" t="s">
        <v>67</v>
      </c>
      <c r="J29" s="11">
        <v>7</v>
      </c>
      <c r="K29" s="318"/>
      <c r="M29" t="s">
        <v>685</v>
      </c>
    </row>
    <row r="30" spans="1:14" ht="12" customHeight="1" x14ac:dyDescent="0.25">
      <c r="A30" s="47">
        <v>6</v>
      </c>
      <c r="B30" s="310" t="s">
        <v>71</v>
      </c>
      <c r="C30" s="311"/>
      <c r="D30" s="311"/>
      <c r="E30" s="7"/>
      <c r="F30" s="7"/>
      <c r="G30" s="7"/>
      <c r="H30" s="7"/>
      <c r="I30" s="7" t="s">
        <v>46</v>
      </c>
      <c r="J30" s="8"/>
      <c r="K30" s="316">
        <v>1</v>
      </c>
      <c r="M30" t="s">
        <v>588</v>
      </c>
    </row>
    <row r="31" spans="1:14" ht="12" customHeight="1" x14ac:dyDescent="0.25">
      <c r="A31" s="48"/>
      <c r="B31" s="9" t="s">
        <v>72</v>
      </c>
      <c r="C31" s="10"/>
      <c r="D31" s="10"/>
      <c r="E31" s="10"/>
      <c r="F31" s="10"/>
      <c r="G31" s="10"/>
      <c r="H31" s="10"/>
      <c r="I31" s="10" t="s">
        <v>46</v>
      </c>
      <c r="J31" s="11">
        <v>1</v>
      </c>
      <c r="K31" s="317"/>
      <c r="M31" t="s">
        <v>589</v>
      </c>
    </row>
    <row r="32" spans="1:14" ht="12" customHeight="1" x14ac:dyDescent="0.25">
      <c r="A32" s="48"/>
      <c r="B32" s="9" t="s">
        <v>73</v>
      </c>
      <c r="C32" s="10"/>
      <c r="D32" s="10"/>
      <c r="E32" s="10"/>
      <c r="F32" s="10"/>
      <c r="G32" s="10"/>
      <c r="H32" s="10"/>
      <c r="I32" s="10" t="s">
        <v>46</v>
      </c>
      <c r="J32" s="11">
        <v>2</v>
      </c>
      <c r="K32" s="317"/>
    </row>
    <row r="33" spans="1:13" ht="12" customHeight="1" thickBot="1" x14ac:dyDescent="0.3">
      <c r="A33" s="49"/>
      <c r="B33" s="9" t="s">
        <v>74</v>
      </c>
      <c r="C33" s="10"/>
      <c r="D33" s="10"/>
      <c r="E33" s="10"/>
      <c r="F33" s="10"/>
      <c r="G33" s="10"/>
      <c r="H33" s="10"/>
      <c r="I33" s="10" t="s">
        <v>46</v>
      </c>
      <c r="J33" s="11">
        <v>3</v>
      </c>
      <c r="K33" s="318"/>
      <c r="M33" s="42" t="s">
        <v>566</v>
      </c>
    </row>
    <row r="34" spans="1:13" ht="12" customHeight="1" x14ac:dyDescent="0.25">
      <c r="A34" s="47">
        <v>7</v>
      </c>
      <c r="B34" s="6" t="s">
        <v>75</v>
      </c>
      <c r="C34" s="7"/>
      <c r="D34" s="7"/>
      <c r="E34" s="7"/>
      <c r="F34" s="7"/>
      <c r="G34" s="7"/>
      <c r="H34" s="7"/>
      <c r="I34" s="7" t="s">
        <v>46</v>
      </c>
      <c r="J34" s="8"/>
      <c r="K34" s="316">
        <v>1</v>
      </c>
      <c r="M34" t="s">
        <v>590</v>
      </c>
    </row>
    <row r="35" spans="1:13" ht="12" customHeight="1" x14ac:dyDescent="0.25">
      <c r="A35" s="48"/>
      <c r="B35" s="9" t="s">
        <v>76</v>
      </c>
      <c r="C35" s="10"/>
      <c r="D35" s="10"/>
      <c r="E35" s="10"/>
      <c r="F35" s="10"/>
      <c r="G35" s="10"/>
      <c r="H35" s="10"/>
      <c r="I35" s="10" t="s">
        <v>46</v>
      </c>
      <c r="J35" s="11">
        <v>1</v>
      </c>
      <c r="K35" s="317"/>
    </row>
    <row r="36" spans="1:13" ht="12" customHeight="1" x14ac:dyDescent="0.25">
      <c r="A36" s="48"/>
      <c r="B36" s="9" t="s">
        <v>77</v>
      </c>
      <c r="C36" s="10"/>
      <c r="D36" s="10"/>
      <c r="E36" s="10"/>
      <c r="F36" s="10"/>
      <c r="G36" s="10"/>
      <c r="H36" s="10"/>
      <c r="I36" s="10" t="s">
        <v>46</v>
      </c>
      <c r="J36" s="11">
        <v>11</v>
      </c>
      <c r="K36" s="317"/>
      <c r="M36" s="42" t="s">
        <v>567</v>
      </c>
    </row>
    <row r="37" spans="1:13" ht="12" customHeight="1" thickBot="1" x14ac:dyDescent="0.3">
      <c r="A37" s="49"/>
      <c r="B37" s="9" t="s">
        <v>78</v>
      </c>
      <c r="C37" s="10"/>
      <c r="D37" s="10"/>
      <c r="E37" s="10"/>
      <c r="F37" s="10"/>
      <c r="G37" s="10"/>
      <c r="H37" s="10"/>
      <c r="I37" s="10" t="s">
        <v>46</v>
      </c>
      <c r="J37" s="11">
        <v>21</v>
      </c>
      <c r="K37" s="318"/>
      <c r="M37" t="s">
        <v>591</v>
      </c>
    </row>
    <row r="38" spans="1:13" ht="12" customHeight="1" x14ac:dyDescent="0.25">
      <c r="A38" s="47">
        <v>8</v>
      </c>
      <c r="B38" s="6" t="s">
        <v>79</v>
      </c>
      <c r="C38" s="7"/>
      <c r="D38" s="7"/>
      <c r="E38" s="7"/>
      <c r="F38" s="7"/>
      <c r="G38" s="7"/>
      <c r="H38" s="7"/>
      <c r="I38" s="7" t="s">
        <v>46</v>
      </c>
      <c r="J38" s="8"/>
      <c r="K38" s="316">
        <v>1</v>
      </c>
      <c r="M38" t="s">
        <v>592</v>
      </c>
    </row>
    <row r="39" spans="1:13" ht="12" customHeight="1" x14ac:dyDescent="0.25">
      <c r="A39" s="48"/>
      <c r="B39" s="9" t="s">
        <v>80</v>
      </c>
      <c r="C39" s="10"/>
      <c r="D39" s="10"/>
      <c r="E39" s="10"/>
      <c r="F39" s="10"/>
      <c r="G39" s="10"/>
      <c r="H39" s="10"/>
      <c r="I39" s="10" t="s">
        <v>46</v>
      </c>
      <c r="J39" s="11">
        <v>1</v>
      </c>
      <c r="K39" s="317"/>
      <c r="M39" t="s">
        <v>593</v>
      </c>
    </row>
    <row r="40" spans="1:13" ht="12" customHeight="1" x14ac:dyDescent="0.25">
      <c r="A40" s="48"/>
      <c r="B40" s="9" t="s">
        <v>81</v>
      </c>
      <c r="C40" s="10"/>
      <c r="D40" s="10"/>
      <c r="E40" s="10"/>
      <c r="F40" s="10"/>
      <c r="G40" s="10"/>
      <c r="H40" s="10"/>
      <c r="I40" s="10" t="s">
        <v>67</v>
      </c>
      <c r="J40" s="11">
        <v>3</v>
      </c>
      <c r="K40" s="317"/>
      <c r="M40" t="s">
        <v>594</v>
      </c>
    </row>
    <row r="41" spans="1:13" ht="12" customHeight="1" x14ac:dyDescent="0.25">
      <c r="A41" s="48"/>
      <c r="B41" s="9" t="s">
        <v>82</v>
      </c>
      <c r="C41" s="10"/>
      <c r="D41" s="10"/>
      <c r="E41" s="10"/>
      <c r="F41" s="10"/>
      <c r="G41" s="10"/>
      <c r="H41" s="10"/>
      <c r="I41" s="10" t="s">
        <v>46</v>
      </c>
      <c r="J41" s="11">
        <v>5</v>
      </c>
      <c r="K41" s="317"/>
    </row>
    <row r="42" spans="1:13" ht="12" customHeight="1" x14ac:dyDescent="0.25">
      <c r="A42" s="48"/>
      <c r="B42" s="9" t="s">
        <v>83</v>
      </c>
      <c r="C42" s="10"/>
      <c r="D42" s="10"/>
      <c r="E42" s="10"/>
      <c r="F42" s="10"/>
      <c r="G42" s="10"/>
      <c r="H42" s="10"/>
      <c r="I42" s="10" t="s">
        <v>46</v>
      </c>
      <c r="J42" s="11">
        <v>7</v>
      </c>
      <c r="K42" s="317"/>
      <c r="M42" s="42" t="s">
        <v>568</v>
      </c>
    </row>
    <row r="43" spans="1:13" ht="12" customHeight="1" x14ac:dyDescent="0.25">
      <c r="A43" s="48"/>
      <c r="B43" s="9" t="s">
        <v>84</v>
      </c>
      <c r="C43" s="10"/>
      <c r="D43" s="10"/>
      <c r="E43" s="10"/>
      <c r="F43" s="10"/>
      <c r="G43" s="10"/>
      <c r="H43" s="10"/>
      <c r="I43" s="10" t="s">
        <v>46</v>
      </c>
      <c r="J43" s="11">
        <v>9</v>
      </c>
      <c r="K43" s="317"/>
      <c r="M43" t="s">
        <v>595</v>
      </c>
    </row>
    <row r="44" spans="1:13" ht="12" customHeight="1" x14ac:dyDescent="0.25">
      <c r="A44" s="48"/>
      <c r="B44" s="9" t="s">
        <v>85</v>
      </c>
      <c r="C44" s="10"/>
      <c r="D44" s="10"/>
      <c r="E44" s="10"/>
      <c r="F44" s="10"/>
      <c r="G44" s="10"/>
      <c r="H44" s="10"/>
      <c r="I44" s="10" t="s">
        <v>46</v>
      </c>
      <c r="J44" s="11">
        <v>11</v>
      </c>
      <c r="K44" s="317"/>
      <c r="M44" t="s">
        <v>596</v>
      </c>
    </row>
    <row r="45" spans="1:13" ht="12" customHeight="1" thickBot="1" x14ac:dyDescent="0.3">
      <c r="A45" s="49"/>
      <c r="B45" s="9" t="s">
        <v>58</v>
      </c>
      <c r="C45" s="10"/>
      <c r="D45" s="10"/>
      <c r="E45" s="10"/>
      <c r="F45" s="10"/>
      <c r="G45" s="10"/>
      <c r="H45" s="10"/>
      <c r="I45" s="10" t="s">
        <v>46</v>
      </c>
      <c r="J45" s="11">
        <v>21</v>
      </c>
      <c r="K45" s="318"/>
    </row>
    <row r="46" spans="1:13" ht="12" customHeight="1" x14ac:dyDescent="0.25">
      <c r="A46" s="47">
        <v>9</v>
      </c>
      <c r="B46" s="6" t="s">
        <v>24</v>
      </c>
      <c r="C46" s="7"/>
      <c r="D46" s="7"/>
      <c r="E46" s="7"/>
      <c r="F46" s="7"/>
      <c r="G46" s="7"/>
      <c r="H46" s="7"/>
      <c r="I46" s="7" t="s">
        <v>67</v>
      </c>
      <c r="J46" s="8"/>
      <c r="K46" s="316">
        <v>1</v>
      </c>
      <c r="M46" s="42" t="s">
        <v>569</v>
      </c>
    </row>
    <row r="47" spans="1:13" ht="12" customHeight="1" x14ac:dyDescent="0.25">
      <c r="A47" s="48"/>
      <c r="B47" s="9" t="s">
        <v>86</v>
      </c>
      <c r="C47" s="10"/>
      <c r="D47" s="10"/>
      <c r="E47" s="10"/>
      <c r="F47" s="10"/>
      <c r="G47" s="10"/>
      <c r="H47" s="10"/>
      <c r="I47" s="10" t="s">
        <v>46</v>
      </c>
      <c r="J47" s="11">
        <v>1</v>
      </c>
      <c r="K47" s="317"/>
      <c r="L47" s="19" t="s">
        <v>100</v>
      </c>
      <c r="M47" t="s">
        <v>597</v>
      </c>
    </row>
    <row r="48" spans="1:13" ht="12" customHeight="1" x14ac:dyDescent="0.25">
      <c r="A48" s="48"/>
      <c r="B48" s="9" t="s">
        <v>87</v>
      </c>
      <c r="C48" s="10"/>
      <c r="D48" s="10"/>
      <c r="E48" s="10"/>
      <c r="F48" s="10"/>
      <c r="G48" s="10"/>
      <c r="H48" s="10"/>
      <c r="I48" s="10" t="s">
        <v>46</v>
      </c>
      <c r="J48" s="11">
        <v>2</v>
      </c>
      <c r="K48" s="317"/>
      <c r="L48" s="19"/>
      <c r="M48" t="s">
        <v>598</v>
      </c>
    </row>
    <row r="49" spans="1:13" ht="12" customHeight="1" x14ac:dyDescent="0.25">
      <c r="A49" s="48"/>
      <c r="B49" s="9" t="s">
        <v>88</v>
      </c>
      <c r="C49" s="10"/>
      <c r="D49" s="10"/>
      <c r="E49" s="10"/>
      <c r="F49" s="10"/>
      <c r="G49" s="10"/>
      <c r="H49" s="10"/>
      <c r="I49" s="10" t="s">
        <v>46</v>
      </c>
      <c r="J49" s="11">
        <v>11</v>
      </c>
      <c r="K49" s="317"/>
      <c r="L49" s="19" t="s">
        <v>77</v>
      </c>
      <c r="M49" t="s">
        <v>599</v>
      </c>
    </row>
    <row r="50" spans="1:13" ht="12" customHeight="1" x14ac:dyDescent="0.25">
      <c r="A50" s="48"/>
      <c r="B50" s="9" t="s">
        <v>89</v>
      </c>
      <c r="C50" s="10"/>
      <c r="D50" s="10"/>
      <c r="E50" s="10"/>
      <c r="F50" s="10"/>
      <c r="G50" s="10"/>
      <c r="H50" s="10"/>
      <c r="I50" s="10" t="s">
        <v>46</v>
      </c>
      <c r="J50" s="11">
        <v>12</v>
      </c>
      <c r="K50" s="317"/>
      <c r="L50" s="19"/>
      <c r="M50" t="s">
        <v>600</v>
      </c>
    </row>
    <row r="51" spans="1:13" ht="12" customHeight="1" x14ac:dyDescent="0.25">
      <c r="A51" s="48"/>
      <c r="B51" s="9" t="s">
        <v>90</v>
      </c>
      <c r="C51" s="10"/>
      <c r="D51" s="10"/>
      <c r="E51" s="10"/>
      <c r="F51" s="10"/>
      <c r="G51" s="10"/>
      <c r="H51" s="10"/>
      <c r="I51" s="10" t="s">
        <v>46</v>
      </c>
      <c r="J51" s="11">
        <v>21</v>
      </c>
      <c r="K51" s="317"/>
      <c r="L51" s="19" t="s">
        <v>78</v>
      </c>
    </row>
    <row r="52" spans="1:13" ht="12" customHeight="1" thickBot="1" x14ac:dyDescent="0.3">
      <c r="A52" s="49"/>
      <c r="B52" s="9" t="s">
        <v>91</v>
      </c>
      <c r="C52" s="10"/>
      <c r="D52" s="10"/>
      <c r="E52" s="10"/>
      <c r="F52" s="10"/>
      <c r="G52" s="10"/>
      <c r="H52" s="10"/>
      <c r="I52" s="10" t="s">
        <v>46</v>
      </c>
      <c r="J52" s="11">
        <v>22</v>
      </c>
      <c r="K52" s="318"/>
      <c r="M52" s="42" t="s">
        <v>570</v>
      </c>
    </row>
    <row r="53" spans="1:13" ht="12" customHeight="1" x14ac:dyDescent="0.25">
      <c r="A53" s="47">
        <v>10</v>
      </c>
      <c r="B53" s="6" t="s">
        <v>26</v>
      </c>
      <c r="C53" s="7"/>
      <c r="D53" s="7"/>
      <c r="E53" s="7"/>
      <c r="F53" s="7"/>
      <c r="G53" s="7"/>
      <c r="H53" s="7"/>
      <c r="I53" s="7"/>
      <c r="J53" s="8"/>
      <c r="K53" s="316">
        <v>1</v>
      </c>
      <c r="M53" t="s">
        <v>601</v>
      </c>
    </row>
    <row r="54" spans="1:13" ht="12" customHeight="1" x14ac:dyDescent="0.25">
      <c r="A54" s="48"/>
      <c r="B54" s="9" t="s">
        <v>92</v>
      </c>
      <c r="C54" s="10"/>
      <c r="D54" s="10"/>
      <c r="E54" s="10"/>
      <c r="F54" s="10"/>
      <c r="G54" s="10"/>
      <c r="H54" s="10"/>
      <c r="I54" s="10"/>
      <c r="J54" s="11">
        <v>1</v>
      </c>
      <c r="K54" s="317"/>
      <c r="M54" t="s">
        <v>602</v>
      </c>
    </row>
    <row r="55" spans="1:13" ht="12" customHeight="1" x14ac:dyDescent="0.25">
      <c r="A55" s="48"/>
      <c r="B55" s="9" t="s">
        <v>93</v>
      </c>
      <c r="C55" s="10"/>
      <c r="D55" s="10"/>
      <c r="E55" s="10"/>
      <c r="F55" s="10"/>
      <c r="G55" s="10"/>
      <c r="H55" s="10"/>
      <c r="I55" s="10"/>
      <c r="J55" s="11">
        <v>3</v>
      </c>
      <c r="K55" s="317"/>
      <c r="M55" t="s">
        <v>603</v>
      </c>
    </row>
    <row r="56" spans="1:13" ht="12" customHeight="1" x14ac:dyDescent="0.25">
      <c r="A56" s="48"/>
      <c r="B56" s="9" t="s">
        <v>97</v>
      </c>
      <c r="C56" s="10"/>
      <c r="D56" s="10"/>
      <c r="E56" s="10"/>
      <c r="F56" s="10"/>
      <c r="G56" s="10"/>
      <c r="H56" s="10"/>
      <c r="I56" s="10"/>
      <c r="J56" s="11" t="s">
        <v>94</v>
      </c>
      <c r="K56" s="317"/>
      <c r="M56" t="s">
        <v>604</v>
      </c>
    </row>
    <row r="57" spans="1:13" ht="12" customHeight="1" x14ac:dyDescent="0.25">
      <c r="A57" s="48"/>
      <c r="B57" s="9" t="s">
        <v>95</v>
      </c>
      <c r="C57" s="10"/>
      <c r="D57" s="10"/>
      <c r="E57" s="10"/>
      <c r="F57" s="10"/>
      <c r="G57" s="10"/>
      <c r="H57" s="10"/>
      <c r="I57" s="10"/>
      <c r="J57" s="11">
        <v>7</v>
      </c>
      <c r="K57" s="317"/>
      <c r="M57" t="s">
        <v>605</v>
      </c>
    </row>
    <row r="58" spans="1:13" ht="12" customHeight="1" thickBot="1" x14ac:dyDescent="0.3">
      <c r="A58" s="49"/>
      <c r="B58" s="12" t="s">
        <v>98</v>
      </c>
      <c r="C58" s="13"/>
      <c r="D58" s="13"/>
      <c r="E58" s="13"/>
      <c r="F58" s="13"/>
      <c r="G58" s="13"/>
      <c r="H58" s="13"/>
      <c r="I58" s="13"/>
      <c r="J58" s="14">
        <v>9</v>
      </c>
      <c r="K58" s="318"/>
    </row>
    <row r="59" spans="1:13" x14ac:dyDescent="0.25">
      <c r="M59" s="42" t="s">
        <v>571</v>
      </c>
    </row>
    <row r="60" spans="1:13" x14ac:dyDescent="0.25">
      <c r="M60" t="s">
        <v>606</v>
      </c>
    </row>
    <row r="61" spans="1:13" x14ac:dyDescent="0.25">
      <c r="M61" t="s">
        <v>607</v>
      </c>
    </row>
  </sheetData>
  <sheetProtection algorithmName="SHA-512" hashValue="jfr8YzSzq72lOIy0SSaJwp/MTut7J7LczVarMazIQbDdyVh8Fj82qcyhDRUWdGH009KvpQ6U24mTuW9KY9QtYQ==" saltValue="6a2a5evtohQ2nKTqpR4tgw==" spinCount="100000" sheet="1" objects="1" scenarios="1"/>
  <mergeCells count="12">
    <mergeCell ref="B30:D30"/>
    <mergeCell ref="F1:I2"/>
    <mergeCell ref="K46:K52"/>
    <mergeCell ref="K53:K58"/>
    <mergeCell ref="K38:K45"/>
    <mergeCell ref="K1:K7"/>
    <mergeCell ref="K8:K14"/>
    <mergeCell ref="K15:K19"/>
    <mergeCell ref="K20:K24"/>
    <mergeCell ref="K25:K29"/>
    <mergeCell ref="K30:K33"/>
    <mergeCell ref="K34:K3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</sheetPr>
  <dimension ref="A1:Q46"/>
  <sheetViews>
    <sheetView topLeftCell="A7" workbookViewId="0">
      <selection activeCell="I45" sqref="I45"/>
    </sheetView>
  </sheetViews>
  <sheetFormatPr baseColWidth="10" defaultRowHeight="15" x14ac:dyDescent="0.25"/>
  <cols>
    <col min="1" max="1" width="0.140625" customWidth="1"/>
    <col min="2" max="2" width="7.28515625" customWidth="1"/>
    <col min="5" max="5" width="5.42578125" customWidth="1"/>
    <col min="6" max="6" width="7.28515625" customWidth="1"/>
    <col min="7" max="7" width="5" customWidth="1"/>
    <col min="8" max="8" width="3.28515625" customWidth="1"/>
    <col min="9" max="9" width="6.7109375" customWidth="1"/>
    <col min="11" max="11" width="8.5703125" customWidth="1"/>
    <col min="12" max="12" width="6" customWidth="1"/>
    <col min="15" max="15" width="10" customWidth="1"/>
    <col min="16" max="17" width="9.7109375" customWidth="1"/>
  </cols>
  <sheetData>
    <row r="1" spans="1:12" ht="31.5" customHeight="1" thickBot="1" x14ac:dyDescent="0.3">
      <c r="A1" s="17" t="s">
        <v>2</v>
      </c>
      <c r="B1" s="16"/>
      <c r="C1" s="319" t="str">
        <f>Dateneingabe!F1</f>
        <v>Ort/Objekt eingeben</v>
      </c>
      <c r="D1" s="320"/>
      <c r="E1" s="320"/>
      <c r="F1" s="320"/>
      <c r="G1" s="320"/>
      <c r="H1" s="320"/>
      <c r="I1" s="320"/>
      <c r="J1" s="320"/>
      <c r="K1" s="320"/>
      <c r="L1" s="321"/>
    </row>
    <row r="2" spans="1:12" ht="18.75" thickBot="1" x14ac:dyDescent="0.3">
      <c r="A2" s="80"/>
      <c r="B2" s="114" t="s">
        <v>3</v>
      </c>
      <c r="C2" s="115"/>
      <c r="D2" s="115"/>
      <c r="E2" s="115"/>
      <c r="F2" s="115"/>
      <c r="G2" s="115"/>
      <c r="H2" s="115"/>
      <c r="I2" s="322" t="s">
        <v>143</v>
      </c>
      <c r="J2" s="323"/>
      <c r="K2" s="323"/>
      <c r="L2" s="324"/>
    </row>
    <row r="3" spans="1:12" ht="18" x14ac:dyDescent="0.25">
      <c r="A3" s="80"/>
      <c r="B3" s="80" t="s">
        <v>4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5">
      <c r="A4" s="83"/>
      <c r="B4" s="83"/>
      <c r="C4" s="45"/>
      <c r="D4" s="45"/>
      <c r="E4" s="45"/>
      <c r="F4" s="45"/>
      <c r="G4" s="45"/>
      <c r="H4" s="45"/>
      <c r="I4" s="45"/>
      <c r="J4" s="45" t="s">
        <v>5</v>
      </c>
      <c r="K4" s="45"/>
      <c r="L4" s="57"/>
    </row>
    <row r="5" spans="1:12" ht="15.75" thickBot="1" x14ac:dyDescent="0.3">
      <c r="A5" s="83"/>
      <c r="B5" s="88"/>
      <c r="C5" s="59"/>
      <c r="D5" s="59"/>
      <c r="E5" s="59"/>
      <c r="F5" s="59"/>
      <c r="G5" s="59"/>
      <c r="H5" s="59"/>
      <c r="I5" s="59"/>
      <c r="J5" s="59"/>
      <c r="K5" s="59"/>
      <c r="L5" s="89"/>
    </row>
    <row r="6" spans="1:12" x14ac:dyDescent="0.25">
      <c r="A6" s="83"/>
      <c r="B6" s="52" t="s">
        <v>6</v>
      </c>
      <c r="C6" s="53" t="s">
        <v>7</v>
      </c>
      <c r="D6" s="53"/>
      <c r="E6" s="53"/>
      <c r="F6" s="53"/>
      <c r="G6" s="53"/>
      <c r="H6" s="53"/>
      <c r="I6" s="53"/>
      <c r="J6" s="54" t="s">
        <v>8</v>
      </c>
      <c r="K6" s="64">
        <f>Dateneingabe!K1</f>
        <v>1</v>
      </c>
      <c r="L6" s="68">
        <f>K6</f>
        <v>1</v>
      </c>
    </row>
    <row r="7" spans="1:12" x14ac:dyDescent="0.25">
      <c r="A7" s="83"/>
      <c r="B7" s="55" t="s">
        <v>9</v>
      </c>
      <c r="C7" s="45" t="s">
        <v>10</v>
      </c>
      <c r="D7" s="45"/>
      <c r="E7" s="45"/>
      <c r="F7" s="45"/>
      <c r="G7" s="45"/>
      <c r="H7" s="45"/>
      <c r="I7" s="45"/>
      <c r="J7" s="56" t="s">
        <v>8</v>
      </c>
      <c r="K7" s="65">
        <f>Dateneingabe!K8</f>
        <v>1</v>
      </c>
      <c r="L7" s="69"/>
    </row>
    <row r="8" spans="1:12" x14ac:dyDescent="0.25">
      <c r="A8" s="83"/>
      <c r="B8" s="55" t="s">
        <v>11</v>
      </c>
      <c r="C8" s="45" t="s">
        <v>12</v>
      </c>
      <c r="D8" s="45"/>
      <c r="E8" s="45"/>
      <c r="F8" s="45"/>
      <c r="G8" s="45"/>
      <c r="H8" s="45"/>
      <c r="I8" s="45"/>
      <c r="J8" s="56" t="s">
        <v>8</v>
      </c>
      <c r="K8" s="66">
        <f>Dateneingabe!K15</f>
        <v>1</v>
      </c>
      <c r="L8" s="70">
        <f>K8</f>
        <v>1</v>
      </c>
    </row>
    <row r="9" spans="1:12" x14ac:dyDescent="0.25">
      <c r="A9" s="83"/>
      <c r="B9" s="55" t="s">
        <v>13</v>
      </c>
      <c r="C9" s="45" t="s">
        <v>14</v>
      </c>
      <c r="D9" s="45"/>
      <c r="E9" s="45"/>
      <c r="F9" s="45"/>
      <c r="G9" s="45"/>
      <c r="H9" s="45"/>
      <c r="I9" s="45"/>
      <c r="J9" s="56" t="s">
        <v>8</v>
      </c>
      <c r="K9" s="66">
        <f>Dateneingabe!K20</f>
        <v>1</v>
      </c>
      <c r="L9" s="70">
        <f>K9</f>
        <v>1</v>
      </c>
    </row>
    <row r="10" spans="1:12" x14ac:dyDescent="0.25">
      <c r="A10" s="83"/>
      <c r="B10" s="55" t="s">
        <v>15</v>
      </c>
      <c r="C10" s="45" t="s">
        <v>16</v>
      </c>
      <c r="D10" s="45"/>
      <c r="E10" s="45"/>
      <c r="F10" s="45"/>
      <c r="G10" s="45"/>
      <c r="H10" s="45"/>
      <c r="I10" s="45"/>
      <c r="J10" s="56" t="s">
        <v>8</v>
      </c>
      <c r="K10" s="66">
        <f>Dateneingabe!K25</f>
        <v>1</v>
      </c>
      <c r="L10" s="70">
        <f>K10</f>
        <v>1</v>
      </c>
    </row>
    <row r="11" spans="1:12" x14ac:dyDescent="0.25">
      <c r="A11" s="83"/>
      <c r="B11" s="55" t="s">
        <v>17</v>
      </c>
      <c r="C11" s="45" t="s">
        <v>18</v>
      </c>
      <c r="D11" s="45"/>
      <c r="E11" s="45"/>
      <c r="F11" s="45"/>
      <c r="G11" s="45"/>
      <c r="H11" s="45"/>
      <c r="I11" s="45"/>
      <c r="J11" s="56" t="s">
        <v>8</v>
      </c>
      <c r="K11" s="65">
        <f>Dateneingabe!K30</f>
        <v>1</v>
      </c>
      <c r="L11" s="69"/>
    </row>
    <row r="12" spans="1:12" x14ac:dyDescent="0.25">
      <c r="A12" s="83"/>
      <c r="B12" s="55" t="s">
        <v>19</v>
      </c>
      <c r="C12" s="45" t="s">
        <v>20</v>
      </c>
      <c r="D12" s="45"/>
      <c r="E12" s="45"/>
      <c r="F12" s="45"/>
      <c r="G12" s="45"/>
      <c r="H12" s="45"/>
      <c r="I12" s="45"/>
      <c r="J12" s="56" t="s">
        <v>8</v>
      </c>
      <c r="K12" s="65">
        <f>Dateneingabe!K34</f>
        <v>1</v>
      </c>
      <c r="L12" s="69"/>
    </row>
    <row r="13" spans="1:12" x14ac:dyDescent="0.25">
      <c r="A13" s="83"/>
      <c r="B13" s="55" t="s">
        <v>21</v>
      </c>
      <c r="C13" s="45" t="s">
        <v>22</v>
      </c>
      <c r="D13" s="45"/>
      <c r="E13" s="45"/>
      <c r="F13" s="45"/>
      <c r="G13" s="45"/>
      <c r="H13" s="45"/>
      <c r="I13" s="45"/>
      <c r="J13" s="56" t="s">
        <v>8</v>
      </c>
      <c r="K13" s="65">
        <f>Dateneingabe!K38</f>
        <v>1</v>
      </c>
      <c r="L13" s="69"/>
    </row>
    <row r="14" spans="1:12" x14ac:dyDescent="0.25">
      <c r="A14" s="83"/>
      <c r="B14" s="55" t="s">
        <v>23</v>
      </c>
      <c r="C14" s="45" t="s">
        <v>24</v>
      </c>
      <c r="D14" s="45"/>
      <c r="E14" s="45"/>
      <c r="F14" s="45"/>
      <c r="G14" s="45"/>
      <c r="H14" s="45"/>
      <c r="I14" s="45"/>
      <c r="J14" s="56" t="s">
        <v>8</v>
      </c>
      <c r="K14" s="65">
        <f>Dateneingabe!K46</f>
        <v>1</v>
      </c>
      <c r="L14" s="69"/>
    </row>
    <row r="15" spans="1:12" ht="15.75" thickBot="1" x14ac:dyDescent="0.3">
      <c r="A15" s="83"/>
      <c r="B15" s="58" t="s">
        <v>25</v>
      </c>
      <c r="C15" s="59" t="s">
        <v>26</v>
      </c>
      <c r="D15" s="59"/>
      <c r="E15" s="59"/>
      <c r="F15" s="59"/>
      <c r="G15" s="59"/>
      <c r="H15" s="59"/>
      <c r="I15" s="59"/>
      <c r="J15" s="60" t="s">
        <v>8</v>
      </c>
      <c r="K15" s="67">
        <f>Dateneingabe!K53</f>
        <v>1</v>
      </c>
      <c r="L15" s="71">
        <f>K15</f>
        <v>1</v>
      </c>
    </row>
    <row r="16" spans="1:12" ht="15.75" thickBot="1" x14ac:dyDescent="0.3">
      <c r="A16" s="83"/>
      <c r="B16" s="62"/>
      <c r="C16" s="330" t="s">
        <v>27</v>
      </c>
      <c r="D16" s="331"/>
      <c r="E16" s="331"/>
      <c r="F16" s="331"/>
      <c r="G16" s="331"/>
      <c r="H16" s="331"/>
      <c r="I16" s="331"/>
      <c r="J16" s="331"/>
      <c r="K16" s="63">
        <f>SUM(K6:K15)</f>
        <v>10</v>
      </c>
      <c r="L16" s="69"/>
    </row>
    <row r="17" spans="1:17" ht="15.75" thickBot="1" x14ac:dyDescent="0.3">
      <c r="A17" s="83"/>
      <c r="B17" s="61"/>
      <c r="C17" s="332" t="s">
        <v>28</v>
      </c>
      <c r="D17" s="332"/>
      <c r="E17" s="332"/>
      <c r="F17" s="332"/>
      <c r="G17" s="332"/>
      <c r="H17" s="332"/>
      <c r="I17" s="332"/>
      <c r="J17" s="332"/>
      <c r="K17" s="332"/>
      <c r="L17" s="73">
        <f>SUM(L6:L15)</f>
        <v>5</v>
      </c>
    </row>
    <row r="18" spans="1:17" x14ac:dyDescent="0.25">
      <c r="A18" s="83"/>
      <c r="B18" s="103"/>
      <c r="C18" s="53"/>
      <c r="D18" s="53"/>
      <c r="E18" s="53"/>
      <c r="F18" s="53"/>
      <c r="G18" s="104">
        <f>K16</f>
        <v>10</v>
      </c>
      <c r="H18" s="53"/>
      <c r="I18" s="53"/>
      <c r="J18" s="53"/>
      <c r="K18" s="53"/>
      <c r="L18" s="105"/>
      <c r="Q18" s="46"/>
    </row>
    <row r="19" spans="1:17" x14ac:dyDescent="0.25">
      <c r="A19" s="83"/>
      <c r="B19" s="106" t="s">
        <v>29</v>
      </c>
      <c r="C19" s="45"/>
      <c r="D19" s="45"/>
      <c r="E19" s="45"/>
      <c r="F19" s="45"/>
      <c r="G19" s="85" t="s">
        <v>30</v>
      </c>
      <c r="H19" s="5" t="s">
        <v>8</v>
      </c>
      <c r="I19" s="50">
        <f>G18/G20</f>
        <v>1</v>
      </c>
      <c r="J19" s="45"/>
      <c r="K19" s="45"/>
      <c r="L19" s="57"/>
    </row>
    <row r="20" spans="1:17" x14ac:dyDescent="0.25">
      <c r="A20" s="83"/>
      <c r="B20" s="83"/>
      <c r="C20" s="45"/>
      <c r="D20" s="45"/>
      <c r="E20" s="45"/>
      <c r="F20" s="45"/>
      <c r="G20" s="72">
        <v>10</v>
      </c>
      <c r="H20" s="45"/>
      <c r="I20" s="45"/>
      <c r="J20" s="45"/>
      <c r="K20" s="45"/>
      <c r="L20" s="57"/>
    </row>
    <row r="21" spans="1:17" x14ac:dyDescent="0.25">
      <c r="A21" s="83"/>
      <c r="B21" s="83"/>
      <c r="C21" s="45"/>
      <c r="D21" s="45"/>
      <c r="E21" s="45"/>
      <c r="F21" s="45"/>
      <c r="G21" s="45"/>
      <c r="H21" s="45"/>
      <c r="I21" s="45"/>
      <c r="J21" s="45"/>
      <c r="K21" s="45"/>
      <c r="L21" s="57"/>
    </row>
    <row r="22" spans="1:17" ht="16.5" thickBot="1" x14ac:dyDescent="0.3">
      <c r="A22" s="83"/>
      <c r="B22" s="107" t="s">
        <v>31</v>
      </c>
      <c r="C22" s="59"/>
      <c r="D22" s="59"/>
      <c r="E22" s="59"/>
      <c r="F22" s="59"/>
      <c r="G22" s="59"/>
      <c r="H22" s="108" t="s">
        <v>8</v>
      </c>
      <c r="I22" s="109" t="str">
        <f>IF(I19&gt;=3,"III",IF(I19&gt;=2,"II","I"))</f>
        <v>I</v>
      </c>
      <c r="J22" s="110">
        <f>K16/10</f>
        <v>1</v>
      </c>
      <c r="K22" s="59"/>
      <c r="L22" s="89"/>
    </row>
    <row r="23" spans="1:17" ht="15.75" thickBot="1" x14ac:dyDescent="0.3">
      <c r="A23" s="83" t="s">
        <v>46</v>
      </c>
      <c r="B23" s="91" t="s">
        <v>154</v>
      </c>
      <c r="C23" s="92" t="s">
        <v>157</v>
      </c>
      <c r="D23" s="93" t="s">
        <v>160</v>
      </c>
      <c r="E23" s="92"/>
      <c r="F23" s="92"/>
      <c r="G23" s="92"/>
      <c r="H23" s="92"/>
      <c r="I23" s="92"/>
      <c r="J23" s="92"/>
      <c r="K23" s="92"/>
      <c r="L23" s="94"/>
    </row>
    <row r="24" spans="1:17" ht="15.75" thickBot="1" x14ac:dyDescent="0.3">
      <c r="A24" s="83" t="s">
        <v>46</v>
      </c>
      <c r="B24" s="95" t="s">
        <v>155</v>
      </c>
      <c r="C24" s="96" t="s">
        <v>158</v>
      </c>
      <c r="D24" s="97" t="s">
        <v>161</v>
      </c>
      <c r="E24" s="96"/>
      <c r="F24" s="96"/>
      <c r="G24" s="96"/>
      <c r="H24" s="96"/>
      <c r="I24" s="96"/>
      <c r="J24" s="96"/>
      <c r="K24" s="96"/>
      <c r="L24" s="98"/>
    </row>
    <row r="25" spans="1:17" ht="15.75" thickBot="1" x14ac:dyDescent="0.3">
      <c r="A25" s="83"/>
      <c r="B25" s="99" t="s">
        <v>156</v>
      </c>
      <c r="C25" s="100" t="s">
        <v>159</v>
      </c>
      <c r="D25" s="101" t="s">
        <v>162</v>
      </c>
      <c r="E25" s="100"/>
      <c r="F25" s="100"/>
      <c r="G25" s="100"/>
      <c r="H25" s="100"/>
      <c r="I25" s="100"/>
      <c r="J25" s="100"/>
      <c r="K25" s="100"/>
      <c r="L25" s="102"/>
    </row>
    <row r="26" spans="1:17" ht="15.75" thickBot="1" x14ac:dyDescent="0.3">
      <c r="A26" s="83"/>
      <c r="B26" s="103"/>
      <c r="C26" s="53"/>
      <c r="D26" s="53"/>
      <c r="E26" s="53"/>
      <c r="F26" s="53"/>
      <c r="G26" s="53"/>
      <c r="H26" s="53"/>
      <c r="I26" s="53"/>
      <c r="J26" s="53"/>
      <c r="K26" s="53"/>
      <c r="L26" s="105"/>
    </row>
    <row r="27" spans="1:17" ht="15.75" thickBot="1" x14ac:dyDescent="0.3">
      <c r="A27" s="83"/>
      <c r="B27" s="83"/>
      <c r="C27" s="45"/>
      <c r="D27" s="45"/>
      <c r="E27" s="44">
        <v>1</v>
      </c>
      <c r="F27" s="72" t="s">
        <v>32</v>
      </c>
      <c r="G27" s="44">
        <v>1</v>
      </c>
      <c r="H27" s="45"/>
      <c r="I27" s="45"/>
      <c r="J27" s="45"/>
      <c r="K27" s="45"/>
      <c r="L27" s="57"/>
      <c r="N27" s="193" t="s">
        <v>559</v>
      </c>
      <c r="O27" s="194"/>
      <c r="P27" s="194"/>
      <c r="Q27" s="195"/>
    </row>
    <row r="28" spans="1:17" x14ac:dyDescent="0.25">
      <c r="A28" s="83"/>
      <c r="B28" s="106" t="s">
        <v>9</v>
      </c>
      <c r="C28" s="84" t="s">
        <v>33</v>
      </c>
      <c r="D28" s="84"/>
      <c r="E28" s="325" t="s">
        <v>34</v>
      </c>
      <c r="F28" s="326"/>
      <c r="G28" s="326"/>
      <c r="H28" s="5" t="s">
        <v>8</v>
      </c>
      <c r="I28" s="86">
        <f>(E27+G27)/F29</f>
        <v>1</v>
      </c>
      <c r="J28" s="45" t="s">
        <v>35</v>
      </c>
      <c r="K28" s="51">
        <f>ROUNDUP(I28*2,-1)/2</f>
        <v>5</v>
      </c>
      <c r="L28" s="90" t="s">
        <v>35</v>
      </c>
    </row>
    <row r="29" spans="1:17" x14ac:dyDescent="0.25">
      <c r="A29" s="83"/>
      <c r="B29" s="83"/>
      <c r="C29" s="45"/>
      <c r="D29" s="45"/>
      <c r="E29" s="45"/>
      <c r="F29" s="72">
        <v>2</v>
      </c>
      <c r="G29" s="45"/>
      <c r="H29" s="45"/>
      <c r="I29" s="45"/>
      <c r="J29" s="45"/>
      <c r="K29" s="45"/>
      <c r="L29" s="57"/>
    </row>
    <row r="30" spans="1:17" x14ac:dyDescent="0.25">
      <c r="A30" s="83"/>
      <c r="B30" s="83"/>
      <c r="C30" s="45"/>
      <c r="D30" s="45"/>
      <c r="E30" s="45"/>
      <c r="F30" s="45"/>
      <c r="G30" s="45"/>
      <c r="H30" s="45"/>
      <c r="I30" s="45"/>
      <c r="J30" s="45"/>
      <c r="K30" s="45"/>
      <c r="L30" s="57"/>
    </row>
    <row r="31" spans="1:17" x14ac:dyDescent="0.25">
      <c r="A31" s="83"/>
      <c r="B31" s="106" t="s">
        <v>21</v>
      </c>
      <c r="C31" s="84" t="s">
        <v>22</v>
      </c>
      <c r="D31" s="84"/>
      <c r="E31" s="45"/>
      <c r="F31" s="45"/>
      <c r="G31" s="45"/>
      <c r="H31" s="45"/>
      <c r="I31" s="45"/>
      <c r="J31" s="45"/>
      <c r="K31" s="45"/>
      <c r="L31" s="57"/>
    </row>
    <row r="32" spans="1:17" x14ac:dyDescent="0.25">
      <c r="A32" s="83"/>
      <c r="B32" s="106"/>
      <c r="C32" s="84" t="s">
        <v>36</v>
      </c>
      <c r="D32" s="84"/>
      <c r="E32" s="45"/>
      <c r="F32" s="45"/>
      <c r="G32" s="45"/>
      <c r="H32" s="5" t="s">
        <v>8</v>
      </c>
      <c r="I32" s="74">
        <v>1</v>
      </c>
      <c r="J32" s="45" t="s">
        <v>35</v>
      </c>
      <c r="K32" s="45"/>
      <c r="L32" s="57"/>
    </row>
    <row r="33" spans="1:12" x14ac:dyDescent="0.25">
      <c r="A33" s="83"/>
      <c r="B33" s="106"/>
      <c r="C33" s="84"/>
      <c r="D33" s="84"/>
      <c r="E33" s="44">
        <v>1</v>
      </c>
      <c r="F33" s="72" t="s">
        <v>32</v>
      </c>
      <c r="G33" s="44">
        <v>1</v>
      </c>
      <c r="H33" s="45"/>
      <c r="I33" s="45"/>
      <c r="J33" s="45"/>
      <c r="K33" s="45"/>
      <c r="L33" s="57"/>
    </row>
    <row r="34" spans="1:12" x14ac:dyDescent="0.25">
      <c r="A34" s="83"/>
      <c r="B34" s="106"/>
      <c r="C34" s="84" t="s">
        <v>37</v>
      </c>
      <c r="D34" s="84"/>
      <c r="E34" s="325" t="s">
        <v>34</v>
      </c>
      <c r="F34" s="326"/>
      <c r="G34" s="326"/>
      <c r="H34" s="5" t="s">
        <v>8</v>
      </c>
      <c r="I34" s="86">
        <f>(E33+G33)/F35</f>
        <v>1</v>
      </c>
      <c r="J34" s="45" t="s">
        <v>35</v>
      </c>
      <c r="K34" s="45"/>
      <c r="L34" s="57"/>
    </row>
    <row r="35" spans="1:12" x14ac:dyDescent="0.25">
      <c r="A35" s="83"/>
      <c r="B35" s="83"/>
      <c r="C35" s="45"/>
      <c r="D35" s="45"/>
      <c r="E35" s="45"/>
      <c r="F35" s="72">
        <v>2</v>
      </c>
      <c r="G35" s="45"/>
      <c r="H35" s="45"/>
      <c r="I35" s="45"/>
      <c r="J35" s="45"/>
      <c r="K35" s="45"/>
      <c r="L35" s="57"/>
    </row>
    <row r="36" spans="1:12" x14ac:dyDescent="0.25">
      <c r="A36" s="83"/>
      <c r="B36" s="83"/>
      <c r="C36" s="327" t="s">
        <v>38</v>
      </c>
      <c r="D36" s="328"/>
      <c r="E36" s="328"/>
      <c r="F36" s="328"/>
      <c r="G36" s="328"/>
      <c r="H36" s="328"/>
      <c r="I36" s="75">
        <f>I34+I32</f>
        <v>2</v>
      </c>
      <c r="J36" s="4" t="s">
        <v>35</v>
      </c>
      <c r="K36" s="51">
        <f>ROUNDUP(I36*2,-1)/2</f>
        <v>5</v>
      </c>
      <c r="L36" s="90" t="s">
        <v>35</v>
      </c>
    </row>
    <row r="37" spans="1:12" x14ac:dyDescent="0.25">
      <c r="A37" s="83"/>
      <c r="B37" s="83"/>
      <c r="C37" s="45"/>
      <c r="D37" s="45"/>
      <c r="E37" s="45"/>
      <c r="F37" s="45"/>
      <c r="G37" s="45"/>
      <c r="H37" s="45"/>
      <c r="I37" s="45"/>
      <c r="J37" s="45"/>
      <c r="K37" s="87"/>
      <c r="L37" s="57"/>
    </row>
    <row r="38" spans="1:12" x14ac:dyDescent="0.25">
      <c r="A38" s="83"/>
      <c r="B38" s="329" t="s">
        <v>39</v>
      </c>
      <c r="C38" s="326"/>
      <c r="D38" s="326"/>
      <c r="E38" s="326"/>
      <c r="F38" s="326"/>
      <c r="G38" s="326"/>
      <c r="H38" s="326"/>
      <c r="I38" s="326"/>
      <c r="J38" s="326"/>
      <c r="K38" s="51">
        <f>K28+K36</f>
        <v>10</v>
      </c>
      <c r="L38" s="90" t="s">
        <v>35</v>
      </c>
    </row>
    <row r="39" spans="1:12" ht="15.75" thickBot="1" x14ac:dyDescent="0.3">
      <c r="A39" s="83"/>
      <c r="B39" s="88"/>
      <c r="C39" s="59"/>
      <c r="D39" s="59"/>
      <c r="E39" s="59"/>
      <c r="F39" s="59"/>
      <c r="G39" s="59"/>
      <c r="H39" s="59"/>
      <c r="I39" s="59"/>
      <c r="J39" s="59"/>
      <c r="K39" s="59"/>
      <c r="L39" s="89"/>
    </row>
    <row r="40" spans="1:12" x14ac:dyDescent="0.25">
      <c r="A40" s="83"/>
      <c r="B40" s="103"/>
      <c r="C40" s="53"/>
      <c r="D40" s="53"/>
      <c r="E40" s="53"/>
      <c r="F40" s="53"/>
      <c r="G40" s="53"/>
      <c r="H40" s="53"/>
      <c r="I40" s="53"/>
      <c r="J40" s="53"/>
      <c r="K40" s="53"/>
      <c r="L40" s="105"/>
    </row>
    <row r="41" spans="1:12" ht="15.75" thickBot="1" x14ac:dyDescent="0.3">
      <c r="A41" s="83"/>
      <c r="B41" s="111" t="s">
        <v>163</v>
      </c>
      <c r="C41" s="45"/>
      <c r="D41" s="45"/>
      <c r="E41" s="45"/>
      <c r="F41" s="45"/>
      <c r="G41" s="45"/>
      <c r="H41" s="45"/>
      <c r="I41" s="45"/>
      <c r="J41" s="45"/>
      <c r="K41" s="45"/>
      <c r="L41" s="57"/>
    </row>
    <row r="42" spans="1:12" ht="15.75" thickBot="1" x14ac:dyDescent="0.3">
      <c r="A42" s="83"/>
      <c r="B42" s="111" t="s">
        <v>41</v>
      </c>
      <c r="C42" s="45"/>
      <c r="D42" s="45"/>
      <c r="E42" s="45"/>
      <c r="F42" s="45"/>
      <c r="G42" s="45"/>
      <c r="H42" s="45"/>
      <c r="I42" s="76">
        <f>INDEX([1]Richtwert!$C$3:$K$33,MATCH(L17,[1]Richtwert!$B$3:$B$33,0),MATCH(K38,[1]Richtwert!$C$2:$K$2,0))</f>
        <v>1</v>
      </c>
      <c r="J42" s="77" t="str">
        <f>IF(I42=1,"Löschgruppe","Löschgruppen")</f>
        <v>Löschgruppe</v>
      </c>
      <c r="K42" s="78"/>
      <c r="L42" s="57"/>
    </row>
    <row r="43" spans="1:12" x14ac:dyDescent="0.25">
      <c r="A43" s="83"/>
      <c r="B43" s="112" t="s">
        <v>99</v>
      </c>
      <c r="C43" s="45"/>
      <c r="D43" s="45"/>
      <c r="E43" s="45"/>
      <c r="F43" s="45"/>
      <c r="G43" s="45"/>
      <c r="H43" s="45"/>
      <c r="I43" s="45"/>
      <c r="J43" s="45"/>
      <c r="K43" s="45"/>
      <c r="L43" s="57"/>
    </row>
    <row r="44" spans="1:12" ht="15.75" thickBot="1" x14ac:dyDescent="0.3">
      <c r="A44" s="83"/>
      <c r="B44" s="111" t="s">
        <v>40</v>
      </c>
      <c r="C44" s="45"/>
      <c r="D44" s="45"/>
      <c r="E44" s="45"/>
      <c r="F44" s="45"/>
      <c r="G44" s="45"/>
      <c r="H44" s="45"/>
      <c r="I44" s="45"/>
      <c r="J44" s="45"/>
      <c r="K44" s="45"/>
      <c r="L44" s="57"/>
    </row>
    <row r="45" spans="1:12" ht="15.75" thickBot="1" x14ac:dyDescent="0.3">
      <c r="A45" s="88"/>
      <c r="B45" s="113" t="s">
        <v>42</v>
      </c>
      <c r="C45" s="59"/>
      <c r="D45" s="59"/>
      <c r="E45" s="59"/>
      <c r="F45" s="76">
        <f>I42*600</f>
        <v>600</v>
      </c>
      <c r="G45" s="77" t="s">
        <v>43</v>
      </c>
      <c r="H45" s="79"/>
      <c r="I45" s="77">
        <f>I42*72</f>
        <v>72</v>
      </c>
      <c r="J45" s="77" t="s">
        <v>44</v>
      </c>
      <c r="K45" s="78"/>
      <c r="L45" s="89"/>
    </row>
    <row r="46" spans="1:12" x14ac:dyDescent="0.25">
      <c r="B46" s="1"/>
      <c r="F46" s="1"/>
      <c r="G46" s="1"/>
      <c r="I46" s="1"/>
      <c r="J46" s="1"/>
    </row>
  </sheetData>
  <sheetProtection algorithmName="SHA-512" hashValue="PQLFNxV0yBx26T7FewErnWdDZ9EJ3oCm0sEe/cPple3Qifd/lsbG+Uj77bzrLuGRlMgHYA1Xr1N8GYz9JW6x3A==" saltValue="V99iKGnMBcbeR++8aPVgbQ==" spinCount="100000" sheet="1" objects="1" scenarios="1"/>
  <mergeCells count="8">
    <mergeCell ref="C1:L1"/>
    <mergeCell ref="I2:L2"/>
    <mergeCell ref="E34:G34"/>
    <mergeCell ref="C36:H36"/>
    <mergeCell ref="B38:J38"/>
    <mergeCell ref="C16:J16"/>
    <mergeCell ref="C17:K17"/>
    <mergeCell ref="E28:G28"/>
  </mergeCells>
  <conditionalFormatting sqref="I22">
    <cfRule type="containsText" dxfId="2" priority="1" operator="containsText" text="III">
      <formula>NOT(ISERROR(SEARCH("III",I22)))</formula>
    </cfRule>
    <cfRule type="containsText" dxfId="1" priority="2" operator="containsText" text="II">
      <formula>NOT(ISERROR(SEARCH("II",I22)))</formula>
    </cfRule>
    <cfRule type="containsText" dxfId="0" priority="3" operator="containsText" text="I">
      <formula>NOT(ISERROR(SEARCH("I",I22)))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r:id="rId5">
            <anchor moveWithCells="1">
              <from>
                <xdr:col>14</xdr:col>
                <xdr:colOff>628650</xdr:colOff>
                <xdr:row>7</xdr:row>
                <xdr:rowOff>171450</xdr:rowOff>
              </from>
              <to>
                <xdr:col>15</xdr:col>
                <xdr:colOff>114300</xdr:colOff>
                <xdr:row>8</xdr:row>
                <xdr:rowOff>133350</xdr:rowOff>
              </to>
            </anchor>
          </controlPr>
        </control>
      </mc:Choice>
      <mc:Fallback>
        <control shapeId="1027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38"/>
  <sheetViews>
    <sheetView workbookViewId="0">
      <selection activeCell="M7" sqref="M7"/>
    </sheetView>
  </sheetViews>
  <sheetFormatPr baseColWidth="10" defaultRowHeight="15" x14ac:dyDescent="0.25"/>
  <cols>
    <col min="2" max="2" width="6" customWidth="1"/>
  </cols>
  <sheetData>
    <row r="1" spans="1:11" ht="24" customHeight="1" thickBot="1" x14ac:dyDescent="0.3">
      <c r="A1" s="17" t="s">
        <v>2</v>
      </c>
      <c r="B1" s="16"/>
      <c r="C1" s="351" t="s">
        <v>46</v>
      </c>
      <c r="D1" s="352"/>
      <c r="E1" s="352"/>
      <c r="F1" s="352"/>
      <c r="G1" s="352"/>
      <c r="H1" s="353"/>
    </row>
    <row r="2" spans="1:11" ht="19.5" thickBot="1" x14ac:dyDescent="0.35">
      <c r="A2" s="114" t="s">
        <v>3</v>
      </c>
      <c r="B2" s="115"/>
      <c r="C2" s="115"/>
      <c r="D2" s="115"/>
      <c r="E2" s="53"/>
      <c r="F2" s="354" t="s">
        <v>144</v>
      </c>
      <c r="G2" s="355"/>
      <c r="H2" s="356"/>
      <c r="J2" s="20" t="s">
        <v>46</v>
      </c>
      <c r="K2" t="s">
        <v>46</v>
      </c>
    </row>
    <row r="3" spans="1:11" ht="18" x14ac:dyDescent="0.25">
      <c r="A3" s="80" t="s">
        <v>102</v>
      </c>
      <c r="B3" s="81"/>
      <c r="C3" s="81"/>
      <c r="D3" s="81"/>
      <c r="E3" s="45"/>
      <c r="F3" s="45"/>
      <c r="G3" s="45"/>
      <c r="H3" s="57"/>
      <c r="J3" s="34" t="s">
        <v>46</v>
      </c>
    </row>
    <row r="4" spans="1:11" x14ac:dyDescent="0.25">
      <c r="A4" s="83"/>
      <c r="B4" s="45"/>
      <c r="C4" s="45"/>
      <c r="D4" s="45"/>
      <c r="E4" s="45"/>
      <c r="F4" s="45"/>
      <c r="G4" s="45"/>
      <c r="H4" s="57"/>
    </row>
    <row r="5" spans="1:11" x14ac:dyDescent="0.25">
      <c r="A5" s="129"/>
      <c r="B5" s="130"/>
      <c r="C5" s="23" t="s">
        <v>106</v>
      </c>
      <c r="D5" s="338" t="s">
        <v>110</v>
      </c>
      <c r="E5" s="339"/>
      <c r="F5" s="367" t="s">
        <v>113</v>
      </c>
      <c r="G5" s="368"/>
      <c r="H5" s="131" t="s">
        <v>114</v>
      </c>
    </row>
    <row r="6" spans="1:11" x14ac:dyDescent="0.25">
      <c r="A6" s="129"/>
      <c r="B6" s="130"/>
      <c r="C6" s="24" t="s">
        <v>107</v>
      </c>
      <c r="D6" s="340" t="s">
        <v>111</v>
      </c>
      <c r="E6" s="341"/>
      <c r="F6" s="367" t="s">
        <v>112</v>
      </c>
      <c r="G6" s="368"/>
      <c r="H6" s="132" t="s">
        <v>115</v>
      </c>
    </row>
    <row r="7" spans="1:11" x14ac:dyDescent="0.25">
      <c r="A7" s="129"/>
      <c r="B7" s="130"/>
      <c r="C7" s="25" t="s">
        <v>108</v>
      </c>
      <c r="D7" s="26" t="s">
        <v>134</v>
      </c>
      <c r="E7" s="27"/>
      <c r="F7" s="28"/>
      <c r="G7" s="27"/>
      <c r="H7" s="133"/>
    </row>
    <row r="8" spans="1:11" x14ac:dyDescent="0.25">
      <c r="A8" s="129"/>
      <c r="B8" s="130"/>
      <c r="C8" s="128" t="s">
        <v>109</v>
      </c>
      <c r="D8" s="29" t="s">
        <v>135</v>
      </c>
      <c r="E8" s="30"/>
      <c r="F8" s="31"/>
      <c r="G8" s="30"/>
      <c r="H8" s="134"/>
    </row>
    <row r="9" spans="1:11" x14ac:dyDescent="0.25">
      <c r="A9" s="135" t="s">
        <v>103</v>
      </c>
      <c r="B9" s="21"/>
      <c r="C9" s="22" t="s">
        <v>116</v>
      </c>
      <c r="D9" s="22" t="s">
        <v>117</v>
      </c>
      <c r="E9" s="22" t="s">
        <v>118</v>
      </c>
      <c r="F9" s="22">
        <v>1</v>
      </c>
      <c r="G9" s="22" t="s">
        <v>119</v>
      </c>
      <c r="H9" s="136"/>
    </row>
    <row r="10" spans="1:11" x14ac:dyDescent="0.25">
      <c r="A10" s="135" t="s">
        <v>104</v>
      </c>
      <c r="B10" s="21"/>
      <c r="C10" s="22" t="s">
        <v>120</v>
      </c>
      <c r="D10" s="22" t="s">
        <v>121</v>
      </c>
      <c r="E10" s="22" t="s">
        <v>122</v>
      </c>
      <c r="F10" s="22" t="s">
        <v>123</v>
      </c>
      <c r="G10" s="22" t="s">
        <v>124</v>
      </c>
      <c r="H10" s="136"/>
    </row>
    <row r="11" spans="1:11" x14ac:dyDescent="0.25">
      <c r="A11" s="135" t="s">
        <v>105</v>
      </c>
      <c r="B11" s="21"/>
      <c r="C11" s="22"/>
      <c r="D11" s="22"/>
      <c r="E11" s="22"/>
      <c r="F11" s="22"/>
      <c r="G11" s="22"/>
      <c r="H11" s="136" t="s">
        <v>125</v>
      </c>
    </row>
    <row r="12" spans="1:11" x14ac:dyDescent="0.25">
      <c r="A12" s="342" t="s">
        <v>560</v>
      </c>
      <c r="B12" s="343"/>
      <c r="C12" s="343"/>
      <c r="D12" s="343"/>
      <c r="E12" s="343"/>
      <c r="F12" s="343"/>
      <c r="G12" s="343"/>
      <c r="H12" s="344"/>
    </row>
    <row r="13" spans="1:11" x14ac:dyDescent="0.25">
      <c r="A13" s="357" t="s">
        <v>145</v>
      </c>
      <c r="B13" s="358"/>
      <c r="C13" s="358"/>
      <c r="D13" s="358"/>
      <c r="E13" s="358"/>
      <c r="F13" s="358"/>
      <c r="G13" s="358"/>
      <c r="H13" s="359"/>
    </row>
    <row r="14" spans="1:11" ht="15.75" thickBot="1" x14ac:dyDescent="0.3">
      <c r="A14" s="360" t="s">
        <v>129</v>
      </c>
      <c r="B14" s="361"/>
      <c r="C14" s="361"/>
      <c r="D14" s="361"/>
      <c r="E14" s="361"/>
      <c r="F14" s="361"/>
      <c r="G14" s="361"/>
      <c r="H14" s="362"/>
    </row>
    <row r="15" spans="1:11" x14ac:dyDescent="0.25">
      <c r="A15" s="348" t="s">
        <v>141</v>
      </c>
      <c r="B15" s="349"/>
      <c r="C15" s="349"/>
      <c r="D15" s="349"/>
      <c r="E15" s="349"/>
      <c r="F15" s="349"/>
      <c r="G15" s="349"/>
      <c r="H15" s="350"/>
    </row>
    <row r="16" spans="1:11" x14ac:dyDescent="0.25">
      <c r="A16" s="35" t="s">
        <v>126</v>
      </c>
      <c r="B16" s="36"/>
      <c r="C16" s="32" t="s">
        <v>130</v>
      </c>
      <c r="D16" s="32" t="s">
        <v>131</v>
      </c>
      <c r="E16" s="363" t="s">
        <v>132</v>
      </c>
      <c r="F16" s="364"/>
      <c r="G16" s="363" t="s">
        <v>132</v>
      </c>
      <c r="H16" s="365"/>
    </row>
    <row r="17" spans="1:8" x14ac:dyDescent="0.25">
      <c r="A17" s="37" t="s">
        <v>127</v>
      </c>
      <c r="B17" s="38"/>
      <c r="C17" s="33" t="s">
        <v>131</v>
      </c>
      <c r="D17" s="33" t="s">
        <v>132</v>
      </c>
      <c r="E17" s="333" t="s">
        <v>132</v>
      </c>
      <c r="F17" s="366"/>
      <c r="G17" s="333" t="s">
        <v>133</v>
      </c>
      <c r="H17" s="334"/>
    </row>
    <row r="18" spans="1:8" ht="15.75" thickBot="1" x14ac:dyDescent="0.3">
      <c r="A18" s="39" t="s">
        <v>128</v>
      </c>
      <c r="B18" s="40"/>
      <c r="C18" s="41" t="s">
        <v>132</v>
      </c>
      <c r="D18" s="41" t="s">
        <v>132</v>
      </c>
      <c r="E18" s="335" t="s">
        <v>133</v>
      </c>
      <c r="F18" s="336"/>
      <c r="G18" s="335" t="s">
        <v>133</v>
      </c>
      <c r="H18" s="337"/>
    </row>
    <row r="19" spans="1:8" x14ac:dyDescent="0.25">
      <c r="A19" s="345" t="s">
        <v>142</v>
      </c>
      <c r="B19" s="346"/>
      <c r="C19" s="346"/>
      <c r="D19" s="346"/>
      <c r="E19" s="346"/>
      <c r="F19" s="346"/>
      <c r="G19" s="346"/>
      <c r="H19" s="347"/>
    </row>
    <row r="20" spans="1:8" x14ac:dyDescent="0.25">
      <c r="A20" s="35" t="s">
        <v>126</v>
      </c>
      <c r="B20" s="36"/>
      <c r="C20" s="32" t="s">
        <v>136</v>
      </c>
      <c r="D20" s="32" t="s">
        <v>137</v>
      </c>
      <c r="E20" s="363" t="s">
        <v>139</v>
      </c>
      <c r="F20" s="364"/>
      <c r="G20" s="363" t="s">
        <v>139</v>
      </c>
      <c r="H20" s="365"/>
    </row>
    <row r="21" spans="1:8" x14ac:dyDescent="0.25">
      <c r="A21" s="37" t="s">
        <v>127</v>
      </c>
      <c r="B21" s="38"/>
      <c r="C21" s="33" t="s">
        <v>137</v>
      </c>
      <c r="D21" s="33" t="s">
        <v>139</v>
      </c>
      <c r="E21" s="333" t="s">
        <v>139</v>
      </c>
      <c r="F21" s="366"/>
      <c r="G21" s="333" t="s">
        <v>140</v>
      </c>
      <c r="H21" s="334"/>
    </row>
    <row r="22" spans="1:8" ht="15.75" thickBot="1" x14ac:dyDescent="0.3">
      <c r="A22" s="39" t="s">
        <v>128</v>
      </c>
      <c r="B22" s="40"/>
      <c r="C22" s="41" t="s">
        <v>138</v>
      </c>
      <c r="D22" s="41" t="s">
        <v>139</v>
      </c>
      <c r="E22" s="335" t="s">
        <v>140</v>
      </c>
      <c r="F22" s="336"/>
      <c r="G22" s="335" t="s">
        <v>140</v>
      </c>
      <c r="H22" s="337"/>
    </row>
    <row r="25" spans="1:8" x14ac:dyDescent="0.25">
      <c r="A25" s="306" t="s">
        <v>146</v>
      </c>
      <c r="B25" s="306"/>
      <c r="C25" s="306"/>
      <c r="D25" s="306"/>
      <c r="E25" s="306"/>
      <c r="F25" s="306"/>
      <c r="G25" s="306"/>
      <c r="H25" s="306"/>
    </row>
    <row r="26" spans="1:8" ht="15.75" thickBot="1" x14ac:dyDescent="0.3">
      <c r="A26" s="43"/>
      <c r="B26" s="43"/>
      <c r="C26" s="43"/>
      <c r="D26" s="43"/>
      <c r="E26" s="43"/>
      <c r="F26" s="43"/>
      <c r="G26" s="43"/>
      <c r="H26" s="43"/>
    </row>
    <row r="27" spans="1:8" ht="19.5" thickBot="1" x14ac:dyDescent="0.35">
      <c r="A27" t="s">
        <v>147</v>
      </c>
      <c r="G27" s="196">
        <v>0</v>
      </c>
      <c r="H27" s="42" t="s">
        <v>561</v>
      </c>
    </row>
    <row r="28" spans="1:8" ht="15.75" thickBot="1" x14ac:dyDescent="0.3">
      <c r="A28" s="18" t="s">
        <v>153</v>
      </c>
      <c r="H28" s="42"/>
    </row>
    <row r="29" spans="1:8" ht="19.5" thickBot="1" x14ac:dyDescent="0.35">
      <c r="A29" t="s">
        <v>150</v>
      </c>
      <c r="G29" s="196">
        <v>0</v>
      </c>
      <c r="H29" s="42" t="s">
        <v>562</v>
      </c>
    </row>
    <row r="30" spans="1:8" x14ac:dyDescent="0.25">
      <c r="A30" t="s">
        <v>148</v>
      </c>
    </row>
    <row r="31" spans="1:8" x14ac:dyDescent="0.25">
      <c r="A31" t="s">
        <v>149</v>
      </c>
    </row>
    <row r="35" spans="1:1" x14ac:dyDescent="0.25">
      <c r="A35" t="s">
        <v>151</v>
      </c>
    </row>
    <row r="36" spans="1:1" x14ac:dyDescent="0.25">
      <c r="A36" t="s">
        <v>152</v>
      </c>
    </row>
    <row r="38" spans="1:1" x14ac:dyDescent="0.25">
      <c r="A38" t="s">
        <v>533</v>
      </c>
    </row>
  </sheetData>
  <sheetProtection algorithmName="SHA-512" hashValue="KDvkrUwDhvOJWg02YDeBrvCWny5K6KxIn7pENAnVTkPC3oVEvNBTcwq8d93VR6pdp7mTa5SwjJzBG9W3f+ayeQ==" saltValue="XCEzFS2eJPUfv6mTs2Y6kQ==" spinCount="100000" sheet="1" objects="1" scenarios="1"/>
  <mergeCells count="24">
    <mergeCell ref="A25:H25"/>
    <mergeCell ref="A19:H19"/>
    <mergeCell ref="A15:H15"/>
    <mergeCell ref="C1:H1"/>
    <mergeCell ref="F2:H2"/>
    <mergeCell ref="A13:H13"/>
    <mergeCell ref="A14:H14"/>
    <mergeCell ref="E20:F20"/>
    <mergeCell ref="G20:H20"/>
    <mergeCell ref="E21:F21"/>
    <mergeCell ref="F5:G5"/>
    <mergeCell ref="F6:G6"/>
    <mergeCell ref="E16:F16"/>
    <mergeCell ref="E17:F17"/>
    <mergeCell ref="E18:F18"/>
    <mergeCell ref="G16:H16"/>
    <mergeCell ref="G21:H21"/>
    <mergeCell ref="E22:F22"/>
    <mergeCell ref="G22:H22"/>
    <mergeCell ref="D5:E5"/>
    <mergeCell ref="D6:E6"/>
    <mergeCell ref="G17:H17"/>
    <mergeCell ref="G18:H18"/>
    <mergeCell ref="A12:H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5"/>
  <sheetViews>
    <sheetView workbookViewId="0">
      <selection activeCell="I23" sqref="I23"/>
    </sheetView>
  </sheetViews>
  <sheetFormatPr baseColWidth="10" defaultRowHeight="15" x14ac:dyDescent="0.25"/>
  <cols>
    <col min="6" max="6" width="15.140625" bestFit="1" customWidth="1"/>
    <col min="7" max="7" width="13.85546875" customWidth="1"/>
  </cols>
  <sheetData>
    <row r="1" spans="1:13" ht="26.25" x14ac:dyDescent="0.4">
      <c r="A1" s="123" t="s">
        <v>167</v>
      </c>
    </row>
    <row r="2" spans="1:13" ht="15.75" x14ac:dyDescent="0.25">
      <c r="A2" s="116" t="s">
        <v>168</v>
      </c>
    </row>
    <row r="3" spans="1:13" x14ac:dyDescent="0.25">
      <c r="A3" t="s">
        <v>169</v>
      </c>
    </row>
    <row r="4" spans="1:13" x14ac:dyDescent="0.25">
      <c r="A4" s="18" t="s">
        <v>190</v>
      </c>
    </row>
    <row r="5" spans="1:13" x14ac:dyDescent="0.25">
      <c r="M5" t="s">
        <v>46</v>
      </c>
    </row>
    <row r="6" spans="1:13" ht="18.75" x14ac:dyDescent="0.3">
      <c r="A6" s="117" t="s">
        <v>164</v>
      </c>
      <c r="F6" s="124"/>
      <c r="G6" s="127">
        <f ca="1">TODAY()</f>
        <v>42519</v>
      </c>
      <c r="L6" t="s">
        <v>46</v>
      </c>
    </row>
    <row r="7" spans="1:13" x14ac:dyDescent="0.25">
      <c r="A7" s="119" t="s">
        <v>2</v>
      </c>
      <c r="B7" s="120" t="str">
        <f>Richtwertverfahren!C1</f>
        <v>Ort/Objekt eingeben</v>
      </c>
      <c r="C7" s="121"/>
      <c r="D7" s="121"/>
      <c r="E7" s="121"/>
      <c r="F7" s="121"/>
      <c r="G7" s="122"/>
    </row>
    <row r="8" spans="1:13" x14ac:dyDescent="0.25">
      <c r="A8" t="s">
        <v>165</v>
      </c>
      <c r="L8" t="s">
        <v>46</v>
      </c>
    </row>
    <row r="10" spans="1:13" x14ac:dyDescent="0.25">
      <c r="A10" s="42" t="s">
        <v>171</v>
      </c>
      <c r="B10" s="42"/>
      <c r="C10" s="42"/>
    </row>
    <row r="11" spans="1:13" x14ac:dyDescent="0.25">
      <c r="A11" s="42" t="s">
        <v>179</v>
      </c>
      <c r="B11" s="42"/>
      <c r="C11" s="42"/>
      <c r="G11" s="125">
        <f ca="1">G6+30</f>
        <v>42549</v>
      </c>
    </row>
    <row r="13" spans="1:13" x14ac:dyDescent="0.25">
      <c r="A13" s="126" t="s">
        <v>180</v>
      </c>
      <c r="B13" s="126"/>
      <c r="C13" s="126"/>
      <c r="D13" s="126"/>
      <c r="E13" s="126"/>
      <c r="F13" s="126"/>
    </row>
    <row r="14" spans="1:13" x14ac:dyDescent="0.25">
      <c r="A14" s="126" t="s">
        <v>178</v>
      </c>
      <c r="B14" s="126"/>
      <c r="C14" s="126"/>
      <c r="D14" s="126"/>
      <c r="E14" s="126"/>
      <c r="F14" s="126"/>
    </row>
    <row r="15" spans="1:13" x14ac:dyDescent="0.25">
      <c r="A15" s="126"/>
      <c r="B15" s="126"/>
      <c r="C15" s="126"/>
      <c r="D15" s="126"/>
      <c r="E15" s="126"/>
      <c r="F15" s="126"/>
    </row>
    <row r="16" spans="1:13" x14ac:dyDescent="0.25">
      <c r="A16" s="126" t="s">
        <v>181</v>
      </c>
      <c r="B16" s="126"/>
      <c r="C16" s="126"/>
      <c r="D16" s="126"/>
      <c r="E16" s="126"/>
      <c r="F16" s="126"/>
    </row>
    <row r="17" spans="1:6" x14ac:dyDescent="0.25">
      <c r="A17" s="126" t="s">
        <v>172</v>
      </c>
      <c r="B17" s="126"/>
      <c r="C17" s="126"/>
      <c r="D17" s="126"/>
      <c r="E17" s="126"/>
      <c r="F17" s="126"/>
    </row>
    <row r="18" spans="1:6" x14ac:dyDescent="0.25">
      <c r="A18" s="126"/>
      <c r="B18" s="126"/>
      <c r="C18" s="126"/>
      <c r="D18" s="126"/>
      <c r="E18" s="126"/>
      <c r="F18" s="126"/>
    </row>
    <row r="19" spans="1:6" x14ac:dyDescent="0.25">
      <c r="A19" s="126" t="s">
        <v>182</v>
      </c>
      <c r="B19" s="126"/>
      <c r="C19" s="126"/>
      <c r="D19" s="126"/>
      <c r="E19" s="126"/>
      <c r="F19" s="126"/>
    </row>
    <row r="20" spans="1:6" x14ac:dyDescent="0.25">
      <c r="A20" s="126"/>
      <c r="B20" s="126"/>
      <c r="C20" s="126"/>
      <c r="D20" s="126"/>
      <c r="E20" s="126"/>
      <c r="F20" s="126"/>
    </row>
    <row r="21" spans="1:6" x14ac:dyDescent="0.25">
      <c r="A21" s="126" t="s">
        <v>183</v>
      </c>
      <c r="B21" s="126"/>
      <c r="C21" s="126"/>
      <c r="D21" s="126"/>
      <c r="E21" s="126"/>
      <c r="F21" s="126"/>
    </row>
    <row r="22" spans="1:6" x14ac:dyDescent="0.25">
      <c r="A22" s="126" t="s">
        <v>173</v>
      </c>
      <c r="B22" s="126"/>
      <c r="C22" s="126"/>
      <c r="D22" s="126"/>
      <c r="E22" s="126"/>
      <c r="F22" s="126"/>
    </row>
    <row r="23" spans="1:6" x14ac:dyDescent="0.25">
      <c r="A23" s="126" t="s">
        <v>174</v>
      </c>
      <c r="B23" s="126"/>
      <c r="C23" s="126"/>
      <c r="D23" s="126"/>
      <c r="E23" s="126"/>
      <c r="F23" s="126"/>
    </row>
    <row r="24" spans="1:6" x14ac:dyDescent="0.25">
      <c r="A24" s="126"/>
      <c r="B24" s="126"/>
      <c r="C24" s="126"/>
      <c r="D24" s="126"/>
      <c r="E24" s="126"/>
      <c r="F24" s="126"/>
    </row>
    <row r="25" spans="1:6" x14ac:dyDescent="0.25">
      <c r="A25" s="126" t="s">
        <v>184</v>
      </c>
      <c r="B25" s="126"/>
      <c r="C25" s="126"/>
      <c r="D25" s="126"/>
      <c r="E25" s="126"/>
      <c r="F25" s="126"/>
    </row>
    <row r="26" spans="1:6" x14ac:dyDescent="0.25">
      <c r="A26" s="126" t="s">
        <v>175</v>
      </c>
      <c r="B26" s="126"/>
      <c r="C26" s="126"/>
      <c r="D26" s="126"/>
      <c r="E26" s="126"/>
      <c r="F26" s="126"/>
    </row>
    <row r="27" spans="1:6" x14ac:dyDescent="0.25">
      <c r="A27" s="126"/>
      <c r="B27" s="126"/>
      <c r="C27" s="126"/>
      <c r="D27" s="126"/>
      <c r="E27" s="126"/>
      <c r="F27" s="126"/>
    </row>
    <row r="28" spans="1:6" x14ac:dyDescent="0.25">
      <c r="A28" s="126" t="s">
        <v>185</v>
      </c>
      <c r="B28" s="126"/>
      <c r="C28" s="126"/>
      <c r="D28" s="126"/>
      <c r="E28" s="126"/>
      <c r="F28" s="126"/>
    </row>
    <row r="29" spans="1:6" x14ac:dyDescent="0.25">
      <c r="A29" s="126"/>
      <c r="B29" s="126"/>
      <c r="C29" s="126"/>
      <c r="D29" s="126"/>
      <c r="E29" s="126"/>
      <c r="F29" s="126"/>
    </row>
    <row r="30" spans="1:6" x14ac:dyDescent="0.25">
      <c r="A30" s="126" t="s">
        <v>186</v>
      </c>
      <c r="B30" s="126"/>
      <c r="C30" s="126"/>
      <c r="D30" s="126"/>
      <c r="E30" s="126"/>
      <c r="F30" s="126"/>
    </row>
    <row r="31" spans="1:6" x14ac:dyDescent="0.25">
      <c r="A31" s="126"/>
      <c r="B31" s="126"/>
      <c r="C31" s="126"/>
      <c r="D31" s="126"/>
      <c r="E31" s="126"/>
      <c r="F31" s="126"/>
    </row>
    <row r="32" spans="1:6" x14ac:dyDescent="0.25">
      <c r="A32" s="126" t="s">
        <v>187</v>
      </c>
      <c r="B32" s="126"/>
      <c r="C32" s="126"/>
      <c r="D32" s="126"/>
      <c r="E32" s="126"/>
      <c r="F32" s="126"/>
    </row>
    <row r="33" spans="1:6" x14ac:dyDescent="0.25">
      <c r="A33" s="126" t="s">
        <v>177</v>
      </c>
      <c r="B33" s="126"/>
      <c r="C33" s="126"/>
      <c r="D33" s="126"/>
      <c r="E33" s="126"/>
      <c r="F33" s="126"/>
    </row>
    <row r="34" spans="1:6" x14ac:dyDescent="0.25">
      <c r="A34" s="126"/>
      <c r="B34" s="126"/>
      <c r="C34" s="126"/>
      <c r="D34" s="126"/>
      <c r="E34" s="126"/>
      <c r="F34" s="126"/>
    </row>
    <row r="35" spans="1:6" x14ac:dyDescent="0.25">
      <c r="A35" s="126" t="s">
        <v>188</v>
      </c>
      <c r="B35" s="126"/>
      <c r="C35" s="126"/>
      <c r="D35" s="126"/>
      <c r="E35" s="126"/>
      <c r="F35" s="126"/>
    </row>
    <row r="36" spans="1:6" x14ac:dyDescent="0.25">
      <c r="A36" s="126" t="s">
        <v>176</v>
      </c>
      <c r="B36" s="126"/>
      <c r="C36" s="126"/>
      <c r="D36" s="126"/>
      <c r="E36" s="126"/>
      <c r="F36" s="126"/>
    </row>
    <row r="38" spans="1:6" x14ac:dyDescent="0.25">
      <c r="A38" s="118" t="s">
        <v>170</v>
      </c>
    </row>
    <row r="41" spans="1:6" x14ac:dyDescent="0.25">
      <c r="A41" t="s">
        <v>189</v>
      </c>
    </row>
    <row r="44" spans="1:6" x14ac:dyDescent="0.25">
      <c r="A44" t="s">
        <v>151</v>
      </c>
    </row>
    <row r="45" spans="1:6" x14ac:dyDescent="0.25">
      <c r="A45" t="s">
        <v>152</v>
      </c>
    </row>
  </sheetData>
  <sheetProtection algorithmName="SHA-512" hashValue="b5JS8efYs1gzZBOuucrmh53i9/2LpPtHBKRpXqy9xwkax9LscO5MdYqOeXJOG7qymfVhqxniwpATZdsg+xripQ==" saltValue="op6SN+Teyah723B5UkmM7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7030A0"/>
  </sheetPr>
  <dimension ref="A1:AF33"/>
  <sheetViews>
    <sheetView workbookViewId="0">
      <selection activeCell="K34" sqref="K34"/>
    </sheetView>
  </sheetViews>
  <sheetFormatPr baseColWidth="10" defaultRowHeight="15" x14ac:dyDescent="0.25"/>
  <cols>
    <col min="1" max="1" width="14.140625" customWidth="1"/>
    <col min="2" max="2" width="17.5703125" customWidth="1"/>
    <col min="4" max="4" width="3.85546875" customWidth="1"/>
    <col min="6" max="6" width="3.85546875" customWidth="1"/>
    <col min="7" max="7" width="10.28515625" customWidth="1"/>
    <col min="8" max="8" width="4.5703125" customWidth="1"/>
    <col min="9" max="9" width="10.7109375" customWidth="1"/>
    <col min="10" max="10" width="3.85546875" customWidth="1"/>
    <col min="11" max="11" width="6.85546875" customWidth="1"/>
    <col min="12" max="12" width="5.85546875" customWidth="1"/>
    <col min="13" max="13" width="3.85546875" customWidth="1"/>
    <col min="15" max="15" width="4.85546875" customWidth="1"/>
    <col min="16" max="16" width="0.42578125" customWidth="1"/>
    <col min="17" max="17" width="21.28515625" customWidth="1"/>
    <col min="18" max="18" width="20.140625" customWidth="1"/>
    <col min="19" max="19" width="5.28515625" customWidth="1"/>
    <col min="20" max="20" width="5.5703125" customWidth="1"/>
    <col min="21" max="21" width="9.85546875" customWidth="1"/>
    <col min="22" max="22" width="3.5703125" customWidth="1"/>
    <col min="23" max="23" width="9.85546875" customWidth="1"/>
    <col min="24" max="24" width="6.28515625" customWidth="1"/>
    <col min="25" max="25" width="8.42578125" customWidth="1"/>
    <col min="26" max="26" width="5.85546875" customWidth="1"/>
    <col min="27" max="27" width="6.7109375" customWidth="1"/>
    <col min="28" max="28" width="8.28515625" customWidth="1"/>
    <col min="29" max="29" width="19.5703125" customWidth="1"/>
  </cols>
  <sheetData>
    <row r="1" spans="1:32" ht="19.5" thickBot="1" x14ac:dyDescent="0.35">
      <c r="A1" s="389" t="s">
        <v>608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1"/>
      <c r="P1" s="53"/>
      <c r="Q1" s="406" t="s">
        <v>661</v>
      </c>
      <c r="R1" s="407"/>
      <c r="S1" s="396" t="s">
        <v>624</v>
      </c>
      <c r="T1" s="400"/>
      <c r="U1" s="396" t="s">
        <v>625</v>
      </c>
      <c r="V1" s="397"/>
      <c r="W1" s="257" t="s">
        <v>622</v>
      </c>
      <c r="X1" s="402" t="s">
        <v>649</v>
      </c>
      <c r="Y1" s="403"/>
      <c r="Z1" s="392" t="s">
        <v>627</v>
      </c>
      <c r="AA1" s="393"/>
      <c r="AB1" s="396" t="s">
        <v>672</v>
      </c>
      <c r="AC1" s="400"/>
    </row>
    <row r="2" spans="1:32" ht="15.75" thickBot="1" x14ac:dyDescent="0.3">
      <c r="A2" s="239" t="s">
        <v>610</v>
      </c>
      <c r="B2" s="188"/>
      <c r="C2" s="198" t="s">
        <v>611</v>
      </c>
      <c r="D2" s="386" t="s">
        <v>612</v>
      </c>
      <c r="E2" s="387"/>
      <c r="F2" s="387"/>
      <c r="G2" s="388"/>
      <c r="H2" s="386" t="s">
        <v>619</v>
      </c>
      <c r="I2" s="387"/>
      <c r="J2" s="199" t="s">
        <v>642</v>
      </c>
      <c r="K2" s="198" t="s">
        <v>622</v>
      </c>
      <c r="L2" s="200" t="s">
        <v>643</v>
      </c>
      <c r="M2" s="197"/>
      <c r="N2" s="386" t="s">
        <v>645</v>
      </c>
      <c r="O2" s="388"/>
      <c r="P2" s="45"/>
      <c r="Q2" s="230"/>
      <c r="R2" s="259" t="s">
        <v>654</v>
      </c>
      <c r="S2" s="398"/>
      <c r="T2" s="401"/>
      <c r="U2" s="398"/>
      <c r="V2" s="399"/>
      <c r="W2" s="258" t="s">
        <v>626</v>
      </c>
      <c r="X2" s="404"/>
      <c r="Y2" s="405"/>
      <c r="Z2" s="394" t="s">
        <v>628</v>
      </c>
      <c r="AA2" s="395"/>
      <c r="AB2" s="398"/>
      <c r="AC2" s="401"/>
    </row>
    <row r="3" spans="1:32" ht="16.5" thickBot="1" x14ac:dyDescent="0.3">
      <c r="A3" s="240"/>
      <c r="B3" s="241" t="s">
        <v>46</v>
      </c>
      <c r="C3" s="203" t="s">
        <v>648</v>
      </c>
      <c r="D3" s="201"/>
      <c r="E3" s="204"/>
      <c r="F3" s="204"/>
      <c r="G3" s="202"/>
      <c r="H3" s="201"/>
      <c r="I3" s="204"/>
      <c r="J3" s="202"/>
      <c r="K3" s="205" t="s">
        <v>644</v>
      </c>
      <c r="L3" s="242" t="s">
        <v>46</v>
      </c>
      <c r="M3" s="202" t="s">
        <v>623</v>
      </c>
      <c r="N3" s="381" t="s">
        <v>646</v>
      </c>
      <c r="O3" s="382"/>
      <c r="P3" s="45"/>
      <c r="Q3" s="279" t="s">
        <v>629</v>
      </c>
      <c r="R3" s="286"/>
      <c r="S3" s="291">
        <v>0</v>
      </c>
      <c r="T3" s="231" t="s">
        <v>562</v>
      </c>
      <c r="U3" s="296"/>
      <c r="V3" s="225" t="s">
        <v>641</v>
      </c>
      <c r="W3" s="299"/>
      <c r="X3" s="224"/>
      <c r="Y3" s="231"/>
      <c r="Z3" s="234"/>
      <c r="AA3" s="231"/>
      <c r="AB3" s="375" t="s">
        <v>46</v>
      </c>
      <c r="AC3" s="376"/>
    </row>
    <row r="4" spans="1:32" ht="16.5" thickBot="1" x14ac:dyDescent="0.3">
      <c r="A4" s="278" t="s">
        <v>609</v>
      </c>
      <c r="B4" s="260"/>
      <c r="C4" s="383" t="s">
        <v>46</v>
      </c>
      <c r="D4" s="206"/>
      <c r="E4" s="207" t="s">
        <v>191</v>
      </c>
      <c r="F4" s="207"/>
      <c r="G4" s="197"/>
      <c r="H4" s="206"/>
      <c r="I4" s="208" t="s">
        <v>620</v>
      </c>
      <c r="J4" s="283" t="s">
        <v>46</v>
      </c>
      <c r="K4" s="286"/>
      <c r="L4" s="286" t="s">
        <v>46</v>
      </c>
      <c r="M4" s="209" t="s">
        <v>623</v>
      </c>
      <c r="N4" s="286"/>
      <c r="O4" s="209" t="s">
        <v>561</v>
      </c>
      <c r="P4" s="45"/>
      <c r="Q4" s="221" t="s">
        <v>630</v>
      </c>
      <c r="R4" s="288"/>
      <c r="S4" s="292">
        <v>0</v>
      </c>
      <c r="T4" s="232" t="s">
        <v>562</v>
      </c>
      <c r="U4" s="297"/>
      <c r="V4" s="219" t="s">
        <v>641</v>
      </c>
      <c r="W4" s="297"/>
      <c r="X4" s="218"/>
      <c r="Y4" s="232" t="s">
        <v>46</v>
      </c>
      <c r="Z4" s="235"/>
      <c r="AA4" s="232" t="s">
        <v>46</v>
      </c>
      <c r="AB4" s="377" t="s">
        <v>46</v>
      </c>
      <c r="AC4" s="378"/>
    </row>
    <row r="5" spans="1:32" ht="16.5" thickBot="1" x14ac:dyDescent="0.3">
      <c r="A5" s="263" t="s">
        <v>671</v>
      </c>
      <c r="B5" s="282" t="s">
        <v>46</v>
      </c>
      <c r="C5" s="384"/>
      <c r="D5" s="210"/>
      <c r="E5" s="211" t="s">
        <v>613</v>
      </c>
      <c r="F5" s="211"/>
      <c r="G5" s="212"/>
      <c r="H5" s="210"/>
      <c r="I5" s="213" t="s">
        <v>621</v>
      </c>
      <c r="J5" s="284"/>
      <c r="K5" s="287"/>
      <c r="L5" s="287"/>
      <c r="M5" s="214" t="s">
        <v>623</v>
      </c>
      <c r="N5" s="287"/>
      <c r="O5" s="214" t="s">
        <v>561</v>
      </c>
      <c r="P5" s="45"/>
      <c r="Q5" s="268" t="s">
        <v>631</v>
      </c>
      <c r="R5" s="289"/>
      <c r="S5" s="293">
        <v>0</v>
      </c>
      <c r="T5" s="269" t="s">
        <v>562</v>
      </c>
      <c r="U5" s="298"/>
      <c r="V5" s="219" t="s">
        <v>641</v>
      </c>
      <c r="W5" s="298"/>
      <c r="X5" s="270"/>
      <c r="Y5" s="269" t="s">
        <v>46</v>
      </c>
      <c r="Z5" s="271"/>
      <c r="AA5" s="269" t="s">
        <v>46</v>
      </c>
      <c r="AB5" s="373" t="s">
        <v>46</v>
      </c>
      <c r="AC5" s="374"/>
    </row>
    <row r="6" spans="1:32" ht="16.5" thickBot="1" x14ac:dyDescent="0.3">
      <c r="A6" s="278" t="s">
        <v>614</v>
      </c>
      <c r="B6" s="260"/>
      <c r="C6" s="383"/>
      <c r="D6" s="206"/>
      <c r="E6" s="207" t="s">
        <v>615</v>
      </c>
      <c r="F6" s="207"/>
      <c r="G6" s="197"/>
      <c r="H6" s="206"/>
      <c r="I6" s="208" t="s">
        <v>620</v>
      </c>
      <c r="J6" s="283"/>
      <c r="K6" s="286"/>
      <c r="L6" s="286"/>
      <c r="M6" s="209" t="s">
        <v>623</v>
      </c>
      <c r="N6" s="286"/>
      <c r="O6" s="209" t="s">
        <v>561</v>
      </c>
      <c r="P6" s="45"/>
      <c r="Q6" s="238"/>
      <c r="R6" s="238"/>
      <c r="S6" s="274"/>
      <c r="T6" s="275"/>
      <c r="U6" s="274"/>
      <c r="V6" s="276"/>
      <c r="W6" s="274"/>
      <c r="X6" s="276"/>
      <c r="Y6" s="275"/>
      <c r="Z6" s="274"/>
      <c r="AA6" s="275"/>
      <c r="AB6" s="274"/>
      <c r="AC6" s="275"/>
    </row>
    <row r="7" spans="1:32" ht="16.5" thickBot="1" x14ac:dyDescent="0.3">
      <c r="A7" s="264" t="s">
        <v>671</v>
      </c>
      <c r="B7" s="281"/>
      <c r="C7" s="385"/>
      <c r="D7" s="201"/>
      <c r="E7" s="204" t="s">
        <v>616</v>
      </c>
      <c r="F7" s="204"/>
      <c r="G7" s="202"/>
      <c r="H7" s="201"/>
      <c r="I7" s="215" t="s">
        <v>621</v>
      </c>
      <c r="J7" s="285"/>
      <c r="K7" s="287"/>
      <c r="L7" s="287"/>
      <c r="M7" s="216" t="s">
        <v>623</v>
      </c>
      <c r="N7" s="287"/>
      <c r="O7" s="216" t="s">
        <v>561</v>
      </c>
      <c r="P7" s="45"/>
      <c r="Q7" s="280" t="s">
        <v>632</v>
      </c>
      <c r="R7" s="290"/>
      <c r="S7" s="294">
        <v>0</v>
      </c>
      <c r="T7" s="272" t="s">
        <v>562</v>
      </c>
      <c r="U7" s="299"/>
      <c r="V7" s="219" t="s">
        <v>641</v>
      </c>
      <c r="W7" s="299"/>
      <c r="X7" s="273"/>
      <c r="Y7" s="272"/>
      <c r="Z7" s="237"/>
      <c r="AA7" s="272"/>
      <c r="AB7" s="375" t="s">
        <v>46</v>
      </c>
      <c r="AC7" s="376"/>
      <c r="AF7" t="s">
        <v>46</v>
      </c>
    </row>
    <row r="8" spans="1:32" ht="16.5" thickBot="1" x14ac:dyDescent="0.3">
      <c r="A8" s="261"/>
      <c r="B8" s="262"/>
      <c r="C8" s="384"/>
      <c r="D8" s="210"/>
      <c r="E8" s="211" t="s">
        <v>674</v>
      </c>
      <c r="F8" s="211"/>
      <c r="G8" s="212"/>
      <c r="H8" s="210"/>
      <c r="I8" s="211"/>
      <c r="J8" s="212"/>
      <c r="K8" s="182"/>
      <c r="L8" s="201"/>
      <c r="M8" s="214"/>
      <c r="N8" s="201"/>
      <c r="O8" s="214"/>
      <c r="P8" s="45"/>
      <c r="Q8" s="221" t="s">
        <v>633</v>
      </c>
      <c r="R8" s="288"/>
      <c r="S8" s="292">
        <v>0</v>
      </c>
      <c r="T8" s="232" t="s">
        <v>562</v>
      </c>
      <c r="U8" s="297"/>
      <c r="V8" s="219" t="s">
        <v>641</v>
      </c>
      <c r="W8" s="297"/>
      <c r="X8" s="218"/>
      <c r="Y8" s="232" t="s">
        <v>46</v>
      </c>
      <c r="Z8" s="235"/>
      <c r="AA8" s="232" t="s">
        <v>46</v>
      </c>
      <c r="AB8" s="377" t="s">
        <v>46</v>
      </c>
      <c r="AC8" s="378"/>
    </row>
    <row r="9" spans="1:32" ht="16.5" thickBot="1" x14ac:dyDescent="0.3">
      <c r="A9" s="278" t="s">
        <v>617</v>
      </c>
      <c r="B9" s="260"/>
      <c r="C9" s="383"/>
      <c r="D9" s="206"/>
      <c r="E9" s="207" t="s">
        <v>615</v>
      </c>
      <c r="F9" s="207"/>
      <c r="G9" s="197"/>
      <c r="H9" s="206"/>
      <c r="I9" s="208" t="s">
        <v>620</v>
      </c>
      <c r="J9" s="283"/>
      <c r="K9" s="286"/>
      <c r="L9" s="286"/>
      <c r="M9" s="209" t="s">
        <v>623</v>
      </c>
      <c r="N9" s="286"/>
      <c r="O9" s="209" t="s">
        <v>561</v>
      </c>
      <c r="P9" s="45"/>
      <c r="Q9" s="223" t="s">
        <v>634</v>
      </c>
      <c r="R9" s="287"/>
      <c r="S9" s="295">
        <v>0</v>
      </c>
      <c r="T9" s="233" t="s">
        <v>562</v>
      </c>
      <c r="U9" s="300"/>
      <c r="V9" s="228" t="s">
        <v>641</v>
      </c>
      <c r="W9" s="300"/>
      <c r="X9" s="227"/>
      <c r="Y9" s="233" t="s">
        <v>46</v>
      </c>
      <c r="Z9" s="236"/>
      <c r="AA9" s="233" t="s">
        <v>46</v>
      </c>
      <c r="AB9" s="373" t="s">
        <v>46</v>
      </c>
      <c r="AC9" s="374"/>
    </row>
    <row r="10" spans="1:32" ht="16.5" thickBot="1" x14ac:dyDescent="0.3">
      <c r="A10" s="264" t="s">
        <v>671</v>
      </c>
      <c r="B10" s="281"/>
      <c r="C10" s="385"/>
      <c r="D10" s="201"/>
      <c r="E10" s="204" t="s">
        <v>616</v>
      </c>
      <c r="F10" s="204"/>
      <c r="G10" s="202"/>
      <c r="H10" s="201"/>
      <c r="I10" s="215" t="s">
        <v>621</v>
      </c>
      <c r="J10" s="285"/>
      <c r="K10" s="287"/>
      <c r="L10" s="287"/>
      <c r="M10" s="216" t="s">
        <v>623</v>
      </c>
      <c r="N10" s="287"/>
      <c r="O10" s="216" t="s">
        <v>561</v>
      </c>
      <c r="P10" s="45"/>
      <c r="Q10" s="222"/>
      <c r="R10" s="222"/>
      <c r="S10" s="230"/>
      <c r="T10" s="226" t="s">
        <v>46</v>
      </c>
      <c r="U10" s="230"/>
      <c r="V10" s="219"/>
      <c r="W10" s="230"/>
      <c r="X10" s="219"/>
      <c r="Y10" s="226"/>
      <c r="Z10" s="230"/>
      <c r="AA10" s="226"/>
      <c r="AB10" s="274"/>
      <c r="AC10" s="275"/>
    </row>
    <row r="11" spans="1:32" ht="16.5" thickBot="1" x14ac:dyDescent="0.3">
      <c r="A11" s="261"/>
      <c r="B11" s="262"/>
      <c r="C11" s="384"/>
      <c r="D11" s="210"/>
      <c r="E11" s="211" t="s">
        <v>674</v>
      </c>
      <c r="F11" s="211"/>
      <c r="G11" s="212"/>
      <c r="H11" s="201"/>
      <c r="I11" s="204"/>
      <c r="J11" s="202"/>
      <c r="K11" s="182"/>
      <c r="L11" s="201"/>
      <c r="M11" s="214"/>
      <c r="N11" s="201"/>
      <c r="O11" s="214"/>
      <c r="P11" s="45"/>
      <c r="Q11" s="279" t="s">
        <v>651</v>
      </c>
      <c r="R11" s="286"/>
      <c r="S11" s="291">
        <v>0</v>
      </c>
      <c r="T11" s="231" t="s">
        <v>562</v>
      </c>
      <c r="U11" s="296"/>
      <c r="V11" s="225" t="s">
        <v>641</v>
      </c>
      <c r="W11" s="296"/>
      <c r="X11" s="224"/>
      <c r="Y11" s="231"/>
      <c r="Z11" s="234"/>
      <c r="AA11" s="231"/>
      <c r="AB11" s="375" t="s">
        <v>46</v>
      </c>
      <c r="AC11" s="376"/>
    </row>
    <row r="12" spans="1:32" ht="16.5" thickBot="1" x14ac:dyDescent="0.3">
      <c r="A12" s="278" t="s">
        <v>618</v>
      </c>
      <c r="B12" s="260"/>
      <c r="C12" s="383"/>
      <c r="D12" s="206"/>
      <c r="E12" s="207" t="s">
        <v>615</v>
      </c>
      <c r="F12" s="207"/>
      <c r="G12" s="197"/>
      <c r="H12" s="206"/>
      <c r="I12" s="208" t="s">
        <v>620</v>
      </c>
      <c r="J12" s="283"/>
      <c r="K12" s="286"/>
      <c r="L12" s="286"/>
      <c r="M12" s="209" t="s">
        <v>623</v>
      </c>
      <c r="N12" s="286"/>
      <c r="O12" s="209" t="s">
        <v>561</v>
      </c>
      <c r="P12" s="45"/>
      <c r="Q12" s="220" t="s">
        <v>652</v>
      </c>
      <c r="R12" s="288"/>
      <c r="S12" s="292">
        <v>0</v>
      </c>
      <c r="T12" s="232" t="s">
        <v>562</v>
      </c>
      <c r="U12" s="297"/>
      <c r="V12" s="219" t="s">
        <v>641</v>
      </c>
      <c r="W12" s="297"/>
      <c r="X12" s="218"/>
      <c r="Y12" s="232" t="s">
        <v>46</v>
      </c>
      <c r="Z12" s="235"/>
      <c r="AA12" s="232" t="s">
        <v>46</v>
      </c>
      <c r="AB12" s="377" t="s">
        <v>46</v>
      </c>
      <c r="AC12" s="378"/>
    </row>
    <row r="13" spans="1:32" ht="16.5" thickBot="1" x14ac:dyDescent="0.3">
      <c r="A13" s="264" t="s">
        <v>671</v>
      </c>
      <c r="B13" s="281"/>
      <c r="C13" s="385"/>
      <c r="D13" s="201"/>
      <c r="E13" s="204" t="s">
        <v>616</v>
      </c>
      <c r="F13" s="204"/>
      <c r="G13" s="202"/>
      <c r="H13" s="201"/>
      <c r="I13" s="215" t="s">
        <v>621</v>
      </c>
      <c r="J13" s="285" t="s">
        <v>46</v>
      </c>
      <c r="K13" s="287"/>
      <c r="L13" s="287"/>
      <c r="M13" s="216" t="s">
        <v>623</v>
      </c>
      <c r="N13" s="287"/>
      <c r="O13" s="216" t="s">
        <v>561</v>
      </c>
      <c r="P13" s="45"/>
      <c r="Q13" s="220" t="s">
        <v>653</v>
      </c>
      <c r="R13" s="287"/>
      <c r="S13" s="295">
        <v>0</v>
      </c>
      <c r="T13" s="233" t="s">
        <v>562</v>
      </c>
      <c r="U13" s="300"/>
      <c r="V13" s="228" t="s">
        <v>641</v>
      </c>
      <c r="W13" s="300"/>
      <c r="X13" s="227"/>
      <c r="Y13" s="233" t="s">
        <v>46</v>
      </c>
      <c r="Z13" s="236"/>
      <c r="AA13" s="233" t="s">
        <v>46</v>
      </c>
      <c r="AB13" s="373" t="s">
        <v>46</v>
      </c>
      <c r="AC13" s="374"/>
    </row>
    <row r="14" spans="1:32" ht="15" customHeight="1" thickBot="1" x14ac:dyDescent="0.3">
      <c r="A14" s="261"/>
      <c r="B14" s="262"/>
      <c r="C14" s="384"/>
      <c r="D14" s="210"/>
      <c r="E14" s="211" t="s">
        <v>674</v>
      </c>
      <c r="F14" s="211"/>
      <c r="G14" s="212"/>
      <c r="H14" s="210"/>
      <c r="I14" s="211"/>
      <c r="J14" s="212"/>
      <c r="K14" s="217"/>
      <c r="L14" s="210"/>
      <c r="M14" s="214"/>
      <c r="N14" s="210"/>
      <c r="O14" s="212"/>
      <c r="P14" s="45"/>
      <c r="Q14" s="222"/>
      <c r="R14" s="222"/>
      <c r="S14" s="230"/>
      <c r="T14" s="226" t="s">
        <v>46</v>
      </c>
      <c r="U14" s="230"/>
      <c r="V14" s="219"/>
      <c r="W14" s="230"/>
      <c r="X14" s="219"/>
      <c r="Y14" s="226"/>
      <c r="Z14" s="230"/>
      <c r="AA14" s="226"/>
      <c r="AB14" s="274"/>
      <c r="AC14" s="275"/>
    </row>
    <row r="15" spans="1:32" ht="15.75" x14ac:dyDescent="0.25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45"/>
      <c r="Q15" s="279" t="s">
        <v>635</v>
      </c>
      <c r="R15" s="286"/>
      <c r="S15" s="291">
        <v>0</v>
      </c>
      <c r="T15" s="231" t="s">
        <v>200</v>
      </c>
      <c r="U15" s="419" t="s">
        <v>650</v>
      </c>
      <c r="V15" s="420"/>
      <c r="W15" s="296"/>
      <c r="X15" s="224"/>
      <c r="Y15" s="231"/>
      <c r="Z15" s="234"/>
      <c r="AA15" s="231"/>
      <c r="AB15" s="375" t="s">
        <v>46</v>
      </c>
      <c r="AC15" s="376"/>
    </row>
    <row r="16" spans="1:32" ht="19.5" thickBot="1" x14ac:dyDescent="0.35">
      <c r="A16" s="248" t="s">
        <v>655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  <c r="P16" s="45"/>
      <c r="Q16" s="221" t="s">
        <v>636</v>
      </c>
      <c r="R16" s="288"/>
      <c r="S16" s="292">
        <v>0</v>
      </c>
      <c r="T16" s="232" t="s">
        <v>200</v>
      </c>
      <c r="U16" s="421"/>
      <c r="V16" s="422"/>
      <c r="W16" s="297"/>
      <c r="X16" s="218"/>
      <c r="Y16" s="232" t="s">
        <v>46</v>
      </c>
      <c r="Z16" s="235"/>
      <c r="AA16" s="232" t="s">
        <v>46</v>
      </c>
      <c r="AB16" s="377" t="s">
        <v>46</v>
      </c>
      <c r="AC16" s="378"/>
    </row>
    <row r="17" spans="1:29" ht="16.5" thickBot="1" x14ac:dyDescent="0.3">
      <c r="A17" s="251" t="s">
        <v>656</v>
      </c>
      <c r="B17" s="249"/>
      <c r="C17" s="249"/>
      <c r="D17" s="249"/>
      <c r="E17" s="249"/>
      <c r="F17" s="249"/>
      <c r="G17" s="249"/>
      <c r="H17" s="249"/>
      <c r="I17" s="411"/>
      <c r="J17" s="412"/>
      <c r="K17" s="412"/>
      <c r="L17" s="412"/>
      <c r="M17" s="412"/>
      <c r="N17" s="412"/>
      <c r="O17" s="413"/>
      <c r="P17" s="45"/>
      <c r="Q17" s="223" t="s">
        <v>637</v>
      </c>
      <c r="R17" s="287"/>
      <c r="S17" s="295">
        <v>0</v>
      </c>
      <c r="T17" s="233" t="s">
        <v>200</v>
      </c>
      <c r="U17" s="423"/>
      <c r="V17" s="424"/>
      <c r="W17" s="300"/>
      <c r="X17" s="227"/>
      <c r="Y17" s="233" t="s">
        <v>46</v>
      </c>
      <c r="Z17" s="236"/>
      <c r="AA17" s="233" t="s">
        <v>46</v>
      </c>
      <c r="AB17" s="373" t="s">
        <v>46</v>
      </c>
      <c r="AC17" s="374"/>
    </row>
    <row r="18" spans="1:29" ht="15.75" thickBot="1" x14ac:dyDescent="0.3">
      <c r="A18" s="251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45"/>
      <c r="Q18" s="222"/>
      <c r="R18" s="222"/>
      <c r="S18" s="230"/>
      <c r="T18" s="226" t="s">
        <v>46</v>
      </c>
      <c r="U18" s="230"/>
      <c r="V18" s="219"/>
      <c r="W18" s="230"/>
      <c r="X18" s="219"/>
      <c r="Y18" s="226"/>
      <c r="Z18" s="230"/>
      <c r="AA18" s="226"/>
      <c r="AB18" s="274"/>
      <c r="AC18" s="275"/>
    </row>
    <row r="19" spans="1:29" ht="16.5" thickBot="1" x14ac:dyDescent="0.3">
      <c r="A19" s="252" t="s">
        <v>657</v>
      </c>
      <c r="B19" s="253"/>
      <c r="C19" s="253"/>
      <c r="D19" s="253"/>
      <c r="E19" s="253"/>
      <c r="F19" s="253"/>
      <c r="G19" s="249"/>
      <c r="H19" s="249"/>
      <c r="I19" s="249"/>
      <c r="J19" s="249"/>
      <c r="K19" s="249"/>
      <c r="L19" s="249"/>
      <c r="M19" s="249" t="s">
        <v>46</v>
      </c>
      <c r="N19" s="417"/>
      <c r="O19" s="418"/>
      <c r="P19" s="45"/>
      <c r="Q19" s="279" t="s">
        <v>638</v>
      </c>
      <c r="R19" s="286"/>
      <c r="S19" s="291">
        <v>0</v>
      </c>
      <c r="T19" s="231" t="s">
        <v>562</v>
      </c>
      <c r="U19" s="296"/>
      <c r="V19" s="225" t="s">
        <v>641</v>
      </c>
      <c r="W19" s="296"/>
      <c r="X19" s="224"/>
      <c r="Y19" s="231"/>
      <c r="Z19" s="234"/>
      <c r="AA19" s="231"/>
      <c r="AB19" s="375" t="s">
        <v>46</v>
      </c>
      <c r="AC19" s="376"/>
    </row>
    <row r="20" spans="1:29" ht="16.5" thickBot="1" x14ac:dyDescent="0.3">
      <c r="A20" s="251" t="s">
        <v>658</v>
      </c>
      <c r="B20" s="249"/>
      <c r="C20" s="249"/>
      <c r="D20" s="277">
        <f>K4+K7+K10+K13</f>
        <v>0</v>
      </c>
      <c r="E20" s="249" t="s">
        <v>659</v>
      </c>
      <c r="F20" s="249"/>
      <c r="G20" s="249"/>
      <c r="H20" s="249"/>
      <c r="I20" s="249"/>
      <c r="J20" s="249"/>
      <c r="K20" s="249"/>
      <c r="L20" s="249"/>
      <c r="M20" s="249" t="s">
        <v>562</v>
      </c>
      <c r="N20" s="411" t="s">
        <v>46</v>
      </c>
      <c r="O20" s="413"/>
      <c r="P20" s="45"/>
      <c r="Q20" s="221" t="s">
        <v>639</v>
      </c>
      <c r="R20" s="288"/>
      <c r="S20" s="292">
        <v>0</v>
      </c>
      <c r="T20" s="232" t="s">
        <v>562</v>
      </c>
      <c r="U20" s="297"/>
      <c r="V20" s="219" t="s">
        <v>641</v>
      </c>
      <c r="W20" s="297"/>
      <c r="X20" s="218"/>
      <c r="Y20" s="232" t="s">
        <v>46</v>
      </c>
      <c r="Z20" s="235"/>
      <c r="AA20" s="232" t="s">
        <v>46</v>
      </c>
      <c r="AB20" s="377" t="s">
        <v>46</v>
      </c>
      <c r="AC20" s="378"/>
    </row>
    <row r="21" spans="1:29" ht="16.5" thickBot="1" x14ac:dyDescent="0.3">
      <c r="A21" s="251" t="s">
        <v>668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 t="s">
        <v>562</v>
      </c>
      <c r="N21" s="411" t="s">
        <v>46</v>
      </c>
      <c r="O21" s="413"/>
      <c r="P21" s="45"/>
      <c r="Q21" s="223" t="s">
        <v>640</v>
      </c>
      <c r="R21" s="287"/>
      <c r="S21" s="295">
        <v>0</v>
      </c>
      <c r="T21" s="233" t="s">
        <v>562</v>
      </c>
      <c r="U21" s="300"/>
      <c r="V21" s="228" t="s">
        <v>641</v>
      </c>
      <c r="W21" s="300"/>
      <c r="X21" s="227"/>
      <c r="Y21" s="233" t="s">
        <v>46</v>
      </c>
      <c r="Z21" s="236"/>
      <c r="AA21" s="233" t="s">
        <v>46</v>
      </c>
      <c r="AB21" s="379" t="s">
        <v>46</v>
      </c>
      <c r="AC21" s="380"/>
    </row>
    <row r="22" spans="1:29" ht="16.5" thickBot="1" x14ac:dyDescent="0.3">
      <c r="A22" s="251" t="s">
        <v>669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 t="s">
        <v>562</v>
      </c>
      <c r="N22" s="411" t="s">
        <v>46</v>
      </c>
      <c r="O22" s="413"/>
      <c r="P22" s="45"/>
      <c r="Q22" s="406" t="s">
        <v>665</v>
      </c>
      <c r="R22" s="407"/>
      <c r="S22" s="225"/>
      <c r="T22" s="225"/>
      <c r="U22" s="225"/>
      <c r="V22" s="225"/>
      <c r="W22" s="225"/>
      <c r="X22" s="225"/>
      <c r="Y22" s="225"/>
      <c r="Z22" s="225"/>
      <c r="AA22" s="225"/>
      <c r="AB22" s="219"/>
      <c r="AC22" s="226"/>
    </row>
    <row r="23" spans="1:29" ht="16.5" thickBot="1" x14ac:dyDescent="0.3">
      <c r="A23" s="252" t="s">
        <v>660</v>
      </c>
      <c r="B23" s="253"/>
      <c r="C23" s="253"/>
      <c r="D23" s="253"/>
      <c r="E23" s="253"/>
      <c r="F23" s="253"/>
      <c r="G23" s="249"/>
      <c r="H23" s="249"/>
      <c r="I23" s="249"/>
      <c r="J23" s="249"/>
      <c r="K23" s="249"/>
      <c r="L23" s="249"/>
      <c r="M23" s="249"/>
      <c r="N23" s="249"/>
      <c r="O23" s="250"/>
      <c r="P23" s="45"/>
      <c r="Q23" s="230" t="s">
        <v>663</v>
      </c>
      <c r="R23" s="301"/>
      <c r="S23" s="243" t="s">
        <v>664</v>
      </c>
      <c r="T23" s="243"/>
      <c r="U23" s="302"/>
      <c r="V23" s="219" t="s">
        <v>647</v>
      </c>
      <c r="W23" s="219" t="s">
        <v>675</v>
      </c>
      <c r="X23" s="219"/>
      <c r="Y23" s="414" t="s">
        <v>667</v>
      </c>
      <c r="Z23" s="415"/>
      <c r="AA23" s="415"/>
      <c r="AB23" s="415"/>
      <c r="AC23" s="416"/>
    </row>
    <row r="24" spans="1:29" ht="16.5" thickBot="1" x14ac:dyDescent="0.3">
      <c r="A24" s="251" t="s">
        <v>662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 t="s">
        <v>562</v>
      </c>
      <c r="N24" s="369">
        <f>S3+S4+S5+S7+S8+S9+S11+S12+S13+S19+S20+S21</f>
        <v>0</v>
      </c>
      <c r="O24" s="370"/>
      <c r="P24" s="45"/>
      <c r="Q24" s="230" t="s">
        <v>677</v>
      </c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26"/>
    </row>
    <row r="25" spans="1:29" ht="16.5" thickBot="1" x14ac:dyDescent="0.3">
      <c r="A25" s="251" t="s">
        <v>673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371" t="s">
        <v>200</v>
      </c>
      <c r="M25" s="372"/>
      <c r="N25" s="369">
        <f>S15+S16+S17</f>
        <v>0</v>
      </c>
      <c r="O25" s="370"/>
      <c r="P25" s="45"/>
      <c r="Q25" s="244" t="s">
        <v>676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9"/>
    </row>
    <row r="26" spans="1:29" ht="16.5" thickBot="1" x14ac:dyDescent="0.3">
      <c r="A26" s="252" t="s">
        <v>666</v>
      </c>
      <c r="B26" s="249"/>
      <c r="C26" s="249"/>
      <c r="D26" s="249"/>
      <c r="E26" s="249"/>
      <c r="F26" s="249"/>
      <c r="G26" s="265"/>
      <c r="H26" s="267" t="s">
        <v>46</v>
      </c>
      <c r="I26" s="266"/>
      <c r="J26" s="249"/>
      <c r="K26" s="408" t="str">
        <f>Y23</f>
        <v>nein</v>
      </c>
      <c r="L26" s="409"/>
      <c r="M26" s="409"/>
      <c r="N26" s="409"/>
      <c r="O26" s="410"/>
      <c r="P26" s="45"/>
      <c r="Q26" s="425" t="s">
        <v>670</v>
      </c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7"/>
    </row>
    <row r="27" spans="1:29" ht="15.75" thickBot="1" x14ac:dyDescent="0.3">
      <c r="A27" s="25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6"/>
      <c r="P27" s="59"/>
      <c r="Q27" s="428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30"/>
    </row>
    <row r="31" spans="1:29" x14ac:dyDescent="0.25">
      <c r="R31" s="46"/>
    </row>
    <row r="33" spans="12:12" x14ac:dyDescent="0.25">
      <c r="L33" t="s">
        <v>46</v>
      </c>
    </row>
  </sheetData>
  <sheetProtection algorithmName="SHA-512" hashValue="niGdMPO+8vq4QfG1EE97MfHpuNbndxb00SIcFoPwzVeElGRbn9JbAJJGio2LDTCJhlEFTedPjbvjh5+JhXSP3A==" saltValue="ORKZR5MvqdgtpHH9kYhSPQ==" spinCount="100000" sheet="1" objects="1" scenarios="1"/>
  <mergeCells count="44">
    <mergeCell ref="AB8:AC8"/>
    <mergeCell ref="K26:O26"/>
    <mergeCell ref="I17:O17"/>
    <mergeCell ref="N22:O22"/>
    <mergeCell ref="Q22:R22"/>
    <mergeCell ref="Y23:AC23"/>
    <mergeCell ref="N19:O19"/>
    <mergeCell ref="N20:O20"/>
    <mergeCell ref="N21:O21"/>
    <mergeCell ref="N24:O24"/>
    <mergeCell ref="U15:V17"/>
    <mergeCell ref="Q26:AC27"/>
    <mergeCell ref="AB16:AC16"/>
    <mergeCell ref="AB17:AC17"/>
    <mergeCell ref="AB19:AC19"/>
    <mergeCell ref="AB20:AC20"/>
    <mergeCell ref="AB1:AC2"/>
    <mergeCell ref="AB3:AC3"/>
    <mergeCell ref="AB4:AC4"/>
    <mergeCell ref="AB5:AC5"/>
    <mergeCell ref="AB7:AC7"/>
    <mergeCell ref="D2:G2"/>
    <mergeCell ref="H2:I2"/>
    <mergeCell ref="A1:O1"/>
    <mergeCell ref="Z1:AA1"/>
    <mergeCell ref="Z2:AA2"/>
    <mergeCell ref="U1:V2"/>
    <mergeCell ref="S1:T2"/>
    <mergeCell ref="X1:Y2"/>
    <mergeCell ref="Q1:R1"/>
    <mergeCell ref="N2:O2"/>
    <mergeCell ref="N3:O3"/>
    <mergeCell ref="C4:C5"/>
    <mergeCell ref="C6:C8"/>
    <mergeCell ref="C9:C11"/>
    <mergeCell ref="C12:C14"/>
    <mergeCell ref="N25:O25"/>
    <mergeCell ref="L25:M25"/>
    <mergeCell ref="AB9:AC9"/>
    <mergeCell ref="AB11:AC11"/>
    <mergeCell ref="AB12:AC12"/>
    <mergeCell ref="AB13:AC13"/>
    <mergeCell ref="AB15:AC15"/>
    <mergeCell ref="AB21:AC21"/>
  </mergeCells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23</xdr:col>
                    <xdr:colOff>9525</xdr:colOff>
                    <xdr:row>1</xdr:row>
                    <xdr:rowOff>171450</xdr:rowOff>
                  </from>
                  <to>
                    <xdr:col>23</xdr:col>
                    <xdr:colOff>333375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3</xdr:row>
                    <xdr:rowOff>0</xdr:rowOff>
                  </from>
                  <to>
                    <xdr:col>24</xdr:col>
                    <xdr:colOff>333375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24</xdr:col>
                    <xdr:colOff>9525</xdr:colOff>
                    <xdr:row>2</xdr:row>
                    <xdr:rowOff>0</xdr:rowOff>
                  </from>
                  <to>
                    <xdr:col>24</xdr:col>
                    <xdr:colOff>333375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24</xdr:col>
                    <xdr:colOff>9525</xdr:colOff>
                    <xdr:row>4</xdr:row>
                    <xdr:rowOff>0</xdr:rowOff>
                  </from>
                  <to>
                    <xdr:col>24</xdr:col>
                    <xdr:colOff>333375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23</xdr:col>
                    <xdr:colOff>9525</xdr:colOff>
                    <xdr:row>2</xdr:row>
                    <xdr:rowOff>171450</xdr:rowOff>
                  </from>
                  <to>
                    <xdr:col>23</xdr:col>
                    <xdr:colOff>333375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23</xdr:col>
                    <xdr:colOff>9525</xdr:colOff>
                    <xdr:row>3</xdr:row>
                    <xdr:rowOff>171450</xdr:rowOff>
                  </from>
                  <to>
                    <xdr:col>23</xdr:col>
                    <xdr:colOff>333375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defaultSize="0" autoFill="0" autoLine="0" autoPict="0">
                <anchor moveWithCells="1">
                  <from>
                    <xdr:col>25</xdr:col>
                    <xdr:colOff>9525</xdr:colOff>
                    <xdr:row>1</xdr:row>
                    <xdr:rowOff>171450</xdr:rowOff>
                  </from>
                  <to>
                    <xdr:col>25</xdr:col>
                    <xdr:colOff>333375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defaultSize="0" autoFill="0" autoLine="0" autoPict="0">
                <anchor moveWithCells="1">
                  <from>
                    <xdr:col>25</xdr:col>
                    <xdr:colOff>9525</xdr:colOff>
                    <xdr:row>2</xdr:row>
                    <xdr:rowOff>171450</xdr:rowOff>
                  </from>
                  <to>
                    <xdr:col>25</xdr:col>
                    <xdr:colOff>333375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defaultSize="0" autoFill="0" autoLine="0" autoPict="0">
                <anchor moveWithCells="1">
                  <from>
                    <xdr:col>25</xdr:col>
                    <xdr:colOff>9525</xdr:colOff>
                    <xdr:row>3</xdr:row>
                    <xdr:rowOff>171450</xdr:rowOff>
                  </from>
                  <to>
                    <xdr:col>25</xdr:col>
                    <xdr:colOff>333375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" name="Check Box 16">
              <controlPr defaultSize="0" autoFill="0" autoLine="0" autoPict="0">
                <anchor moveWithCells="1">
                  <from>
                    <xdr:col>26</xdr:col>
                    <xdr:colOff>9525</xdr:colOff>
                    <xdr:row>3</xdr:row>
                    <xdr:rowOff>0</xdr:rowOff>
                  </from>
                  <to>
                    <xdr:col>26</xdr:col>
                    <xdr:colOff>333375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4" name="Check Box 17">
              <controlPr defaultSize="0" autoFill="0" autoLine="0" autoPict="0">
                <anchor moveWithCells="1">
                  <from>
                    <xdr:col>26</xdr:col>
                    <xdr:colOff>9525</xdr:colOff>
                    <xdr:row>2</xdr:row>
                    <xdr:rowOff>0</xdr:rowOff>
                  </from>
                  <to>
                    <xdr:col>26</xdr:col>
                    <xdr:colOff>333375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5" name="Check Box 18">
              <controlPr defaultSize="0" autoFill="0" autoLine="0" autoPict="0">
                <anchor moveWithCells="1">
                  <from>
                    <xdr:col>26</xdr:col>
                    <xdr:colOff>9525</xdr:colOff>
                    <xdr:row>4</xdr:row>
                    <xdr:rowOff>0</xdr:rowOff>
                  </from>
                  <to>
                    <xdr:col>26</xdr:col>
                    <xdr:colOff>333375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6" name="Check Box 50">
              <controlPr defaultSize="0" autoFill="0" autoLine="0" autoPict="0">
                <anchor moveWithCells="1">
                  <from>
                    <xdr:col>23</xdr:col>
                    <xdr:colOff>9525</xdr:colOff>
                    <xdr:row>5</xdr:row>
                    <xdr:rowOff>171450</xdr:rowOff>
                  </from>
                  <to>
                    <xdr:col>23</xdr:col>
                    <xdr:colOff>333375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7" name="Check Box 51">
              <controlPr defaultSize="0" autoFill="0" autoLine="0" autoPict="0">
                <anchor moveWithCells="1">
                  <from>
                    <xdr:col>23</xdr:col>
                    <xdr:colOff>9525</xdr:colOff>
                    <xdr:row>6</xdr:row>
                    <xdr:rowOff>171450</xdr:rowOff>
                  </from>
                  <to>
                    <xdr:col>23</xdr:col>
                    <xdr:colOff>333375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8" name="Check Box 52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171450</xdr:rowOff>
                  </from>
                  <to>
                    <xdr:col>23</xdr:col>
                    <xdr:colOff>333375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19" name="Check Box 53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171450</xdr:rowOff>
                  </from>
                  <to>
                    <xdr:col>23</xdr:col>
                    <xdr:colOff>333375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0" name="Check Box 54">
              <controlPr defaultSize="0" autoFill="0" autoLine="0" autoPict="0">
                <anchor moveWithCells="1">
                  <from>
                    <xdr:col>23</xdr:col>
                    <xdr:colOff>9525</xdr:colOff>
                    <xdr:row>10</xdr:row>
                    <xdr:rowOff>171450</xdr:rowOff>
                  </from>
                  <to>
                    <xdr:col>23</xdr:col>
                    <xdr:colOff>333375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21" name="Check Box 55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171450</xdr:rowOff>
                  </from>
                  <to>
                    <xdr:col>23</xdr:col>
                    <xdr:colOff>333375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2" name="Check Box 56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171450</xdr:rowOff>
                  </from>
                  <to>
                    <xdr:col>23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3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0</xdr:rowOff>
                  </from>
                  <to>
                    <xdr:col>23</xdr:col>
                    <xdr:colOff>333375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4" name="Check Box 58">
              <controlPr defaultSize="0" autoFill="0" autoLine="0" autoPict="0">
                <anchor moveWithCells="1">
                  <from>
                    <xdr:col>23</xdr:col>
                    <xdr:colOff>9525</xdr:colOff>
                    <xdr:row>16</xdr:row>
                    <xdr:rowOff>0</xdr:rowOff>
                  </from>
                  <to>
                    <xdr:col>23</xdr:col>
                    <xdr:colOff>333375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5" name="Check Box 59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171450</xdr:rowOff>
                  </from>
                  <to>
                    <xdr:col>23</xdr:col>
                    <xdr:colOff>333375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6" name="Check Box 60">
              <controlPr defaultSize="0" autoFill="0" autoLine="0" autoPict="0">
                <anchor moveWithCells="1">
                  <from>
                    <xdr:col>23</xdr:col>
                    <xdr:colOff>9525</xdr:colOff>
                    <xdr:row>18</xdr:row>
                    <xdr:rowOff>171450</xdr:rowOff>
                  </from>
                  <to>
                    <xdr:col>23</xdr:col>
                    <xdr:colOff>333375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7" name="Check Box 61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171450</xdr:rowOff>
                  </from>
                  <to>
                    <xdr:col>23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8" name="Check Box 62">
              <controlPr defaultSize="0" autoFill="0" autoLine="0" autoPict="0">
                <anchor moveWithCells="1">
                  <from>
                    <xdr:col>24</xdr:col>
                    <xdr:colOff>9525</xdr:colOff>
                    <xdr:row>7</xdr:row>
                    <xdr:rowOff>0</xdr:rowOff>
                  </from>
                  <to>
                    <xdr:col>24</xdr:col>
                    <xdr:colOff>333375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9" name="Check Box 63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0</xdr:rowOff>
                  </from>
                  <to>
                    <xdr:col>24</xdr:col>
                    <xdr:colOff>333375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30" name="Check Box 64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0</xdr:rowOff>
                  </from>
                  <to>
                    <xdr:col>24</xdr:col>
                    <xdr:colOff>333375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31" name="Check Box 65">
              <controlPr defaultSize="0" autoFill="0" autoLine="0" autoPict="0">
                <anchor moveWithCells="1">
                  <from>
                    <xdr:col>24</xdr:col>
                    <xdr:colOff>9525</xdr:colOff>
                    <xdr:row>11</xdr:row>
                    <xdr:rowOff>0</xdr:rowOff>
                  </from>
                  <to>
                    <xdr:col>24</xdr:col>
                    <xdr:colOff>333375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32" name="Check Box 66">
              <controlPr defaultSize="0" autoFill="0" autoLine="0" autoPict="0">
                <anchor moveWithCells="1">
                  <from>
                    <xdr:col>24</xdr:col>
                    <xdr:colOff>9525</xdr:colOff>
                    <xdr:row>10</xdr:row>
                    <xdr:rowOff>0</xdr:rowOff>
                  </from>
                  <to>
                    <xdr:col>24</xdr:col>
                    <xdr:colOff>333375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3" name="Check Box 67">
              <controlPr defaultSize="0" autoFill="0" autoLine="0" autoPict="0">
                <anchor moveWithCells="1">
                  <from>
                    <xdr:col>24</xdr:col>
                    <xdr:colOff>9525</xdr:colOff>
                    <xdr:row>12</xdr:row>
                    <xdr:rowOff>0</xdr:rowOff>
                  </from>
                  <to>
                    <xdr:col>24</xdr:col>
                    <xdr:colOff>333375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34" name="Check Box 68">
              <controlPr defaultSize="0" autoFill="0" autoLine="0" autoPict="0">
                <anchor moveWithCells="1">
                  <from>
                    <xdr:col>24</xdr:col>
                    <xdr:colOff>9525</xdr:colOff>
                    <xdr:row>15</xdr:row>
                    <xdr:rowOff>28575</xdr:rowOff>
                  </from>
                  <to>
                    <xdr:col>24</xdr:col>
                    <xdr:colOff>333375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5" name="Check Box 69">
              <controlPr defaultSize="0" autoFill="0" autoLine="0" autoPict="0">
                <anchor moveWithCells="1">
                  <from>
                    <xdr:col>24</xdr:col>
                    <xdr:colOff>9525</xdr:colOff>
                    <xdr:row>14</xdr:row>
                    <xdr:rowOff>0</xdr:rowOff>
                  </from>
                  <to>
                    <xdr:col>24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36" name="Check Box 70">
              <controlPr defaultSize="0" autoFill="0" autoLine="0" autoPict="0">
                <anchor moveWithCells="1">
                  <from>
                    <xdr:col>24</xdr:col>
                    <xdr:colOff>9525</xdr:colOff>
                    <xdr:row>16</xdr:row>
                    <xdr:rowOff>0</xdr:rowOff>
                  </from>
                  <to>
                    <xdr:col>24</xdr:col>
                    <xdr:colOff>333375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7" name="Check Box 71">
              <controlPr defaultSize="0" autoFill="0" autoLine="0" autoPict="0">
                <anchor moveWithCells="1">
                  <from>
                    <xdr:col>24</xdr:col>
                    <xdr:colOff>9525</xdr:colOff>
                    <xdr:row>19</xdr:row>
                    <xdr:rowOff>0</xdr:rowOff>
                  </from>
                  <to>
                    <xdr:col>24</xdr:col>
                    <xdr:colOff>333375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38" name="Check Box 72">
              <controlPr defaultSize="0" autoFill="0" autoLine="0" autoPict="0">
                <anchor moveWithCells="1">
                  <from>
                    <xdr:col>24</xdr:col>
                    <xdr:colOff>9525</xdr:colOff>
                    <xdr:row>18</xdr:row>
                    <xdr:rowOff>0</xdr:rowOff>
                  </from>
                  <to>
                    <xdr:col>24</xdr:col>
                    <xdr:colOff>333375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39" name="Check Box 73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0</xdr:rowOff>
                  </from>
                  <to>
                    <xdr:col>24</xdr:col>
                    <xdr:colOff>333375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0" name="Check Box 74">
              <controlPr defaultSize="0" autoFill="0" autoLine="0" autoPict="0">
                <anchor moveWithCells="1">
                  <from>
                    <xdr:col>25</xdr:col>
                    <xdr:colOff>9525</xdr:colOff>
                    <xdr:row>5</xdr:row>
                    <xdr:rowOff>171450</xdr:rowOff>
                  </from>
                  <to>
                    <xdr:col>25</xdr:col>
                    <xdr:colOff>333375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1" name="Check Box 75">
              <controlPr defaultSize="0" autoFill="0" autoLine="0" autoPict="0">
                <anchor moveWithCells="1">
                  <from>
                    <xdr:col>25</xdr:col>
                    <xdr:colOff>9525</xdr:colOff>
                    <xdr:row>6</xdr:row>
                    <xdr:rowOff>171450</xdr:rowOff>
                  </from>
                  <to>
                    <xdr:col>25</xdr:col>
                    <xdr:colOff>333375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42" name="Check Box 76">
              <controlPr defaultSize="0" autoFill="0" autoLine="0" autoPict="0">
                <anchor moveWithCells="1">
                  <from>
                    <xdr:col>25</xdr:col>
                    <xdr:colOff>9525</xdr:colOff>
                    <xdr:row>7</xdr:row>
                    <xdr:rowOff>171450</xdr:rowOff>
                  </from>
                  <to>
                    <xdr:col>25</xdr:col>
                    <xdr:colOff>333375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43" name="Check Box 77">
              <controlPr defaultSize="0" autoFill="0" autoLine="0" autoPict="0">
                <anchor moveWithCells="1">
                  <from>
                    <xdr:col>25</xdr:col>
                    <xdr:colOff>9525</xdr:colOff>
                    <xdr:row>9</xdr:row>
                    <xdr:rowOff>171450</xdr:rowOff>
                  </from>
                  <to>
                    <xdr:col>25</xdr:col>
                    <xdr:colOff>333375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44" name="Check Box 78">
              <controlPr defaultSize="0" autoFill="0" autoLine="0" autoPict="0">
                <anchor moveWithCells="1">
                  <from>
                    <xdr:col>25</xdr:col>
                    <xdr:colOff>9525</xdr:colOff>
                    <xdr:row>10</xdr:row>
                    <xdr:rowOff>171450</xdr:rowOff>
                  </from>
                  <to>
                    <xdr:col>25</xdr:col>
                    <xdr:colOff>333375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45" name="Check Box 79">
              <controlPr defaultSize="0" autoFill="0" autoLine="0" autoPict="0">
                <anchor moveWithCells="1">
                  <from>
                    <xdr:col>25</xdr:col>
                    <xdr:colOff>9525</xdr:colOff>
                    <xdr:row>11</xdr:row>
                    <xdr:rowOff>171450</xdr:rowOff>
                  </from>
                  <to>
                    <xdr:col>25</xdr:col>
                    <xdr:colOff>333375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46" name="Check Box 80">
              <controlPr defaultSize="0" autoFill="0" autoLine="0" autoPict="0">
                <anchor moveWithCells="1">
                  <from>
                    <xdr:col>25</xdr:col>
                    <xdr:colOff>9525</xdr:colOff>
                    <xdr:row>13</xdr:row>
                    <xdr:rowOff>171450</xdr:rowOff>
                  </from>
                  <to>
                    <xdr:col>25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47" name="Check Box 81">
              <controlPr defaultSize="0" autoFill="0" autoLine="0" autoPict="0">
                <anchor moveWithCells="1">
                  <from>
                    <xdr:col>25</xdr:col>
                    <xdr:colOff>9525</xdr:colOff>
                    <xdr:row>15</xdr:row>
                    <xdr:rowOff>9525</xdr:rowOff>
                  </from>
                  <to>
                    <xdr:col>25</xdr:col>
                    <xdr:colOff>333375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48" name="Check Box 82">
              <controlPr defaultSize="0" autoFill="0" autoLine="0" autoPict="0">
                <anchor moveWithCells="1">
                  <from>
                    <xdr:col>25</xdr:col>
                    <xdr:colOff>9525</xdr:colOff>
                    <xdr:row>15</xdr:row>
                    <xdr:rowOff>228600</xdr:rowOff>
                  </from>
                  <to>
                    <xdr:col>25</xdr:col>
                    <xdr:colOff>333375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49" name="Check Box 83">
              <controlPr defaultSize="0" autoFill="0" autoLine="0" autoPict="0">
                <anchor moveWithCells="1">
                  <from>
                    <xdr:col>25</xdr:col>
                    <xdr:colOff>9525</xdr:colOff>
                    <xdr:row>17</xdr:row>
                    <xdr:rowOff>171450</xdr:rowOff>
                  </from>
                  <to>
                    <xdr:col>25</xdr:col>
                    <xdr:colOff>333375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50" name="Check Box 84">
              <controlPr defaultSize="0" autoFill="0" autoLine="0" autoPict="0">
                <anchor moveWithCells="1">
                  <from>
                    <xdr:col>25</xdr:col>
                    <xdr:colOff>9525</xdr:colOff>
                    <xdr:row>18</xdr:row>
                    <xdr:rowOff>171450</xdr:rowOff>
                  </from>
                  <to>
                    <xdr:col>25</xdr:col>
                    <xdr:colOff>333375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51" name="Check Box 85">
              <controlPr defaultSize="0" autoFill="0" autoLine="0" autoPict="0">
                <anchor moveWithCells="1">
                  <from>
                    <xdr:col>25</xdr:col>
                    <xdr:colOff>9525</xdr:colOff>
                    <xdr:row>19</xdr:row>
                    <xdr:rowOff>171450</xdr:rowOff>
                  </from>
                  <to>
                    <xdr:col>25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52" name="Check Box 86">
              <controlPr defaultSize="0" autoFill="0" autoLine="0" autoPict="0">
                <anchor moveWithCells="1">
                  <from>
                    <xdr:col>26</xdr:col>
                    <xdr:colOff>9525</xdr:colOff>
                    <xdr:row>7</xdr:row>
                    <xdr:rowOff>0</xdr:rowOff>
                  </from>
                  <to>
                    <xdr:col>26</xdr:col>
                    <xdr:colOff>333375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53" name="Check Box 87">
              <controlPr defaultSize="0" autoFill="0" autoLine="0" autoPict="0">
                <anchor moveWithCells="1">
                  <from>
                    <xdr:col>26</xdr:col>
                    <xdr:colOff>9525</xdr:colOff>
                    <xdr:row>6</xdr:row>
                    <xdr:rowOff>0</xdr:rowOff>
                  </from>
                  <to>
                    <xdr:col>26</xdr:col>
                    <xdr:colOff>333375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54" name="Check Box 88">
              <controlPr defaultSize="0" autoFill="0" autoLine="0" autoPict="0">
                <anchor moveWithCells="1">
                  <from>
                    <xdr:col>26</xdr:col>
                    <xdr:colOff>9525</xdr:colOff>
                    <xdr:row>8</xdr:row>
                    <xdr:rowOff>0</xdr:rowOff>
                  </from>
                  <to>
                    <xdr:col>26</xdr:col>
                    <xdr:colOff>333375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55" name="Check Box 89">
              <controlPr defaultSize="0" autoFill="0" autoLine="0" autoPict="0">
                <anchor moveWithCells="1">
                  <from>
                    <xdr:col>26</xdr:col>
                    <xdr:colOff>9525</xdr:colOff>
                    <xdr:row>11</xdr:row>
                    <xdr:rowOff>0</xdr:rowOff>
                  </from>
                  <to>
                    <xdr:col>26</xdr:col>
                    <xdr:colOff>333375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56" name="Check Box 90">
              <controlPr defaultSize="0" autoFill="0" autoLine="0" autoPict="0">
                <anchor moveWithCells="1">
                  <from>
                    <xdr:col>26</xdr:col>
                    <xdr:colOff>9525</xdr:colOff>
                    <xdr:row>10</xdr:row>
                    <xdr:rowOff>0</xdr:rowOff>
                  </from>
                  <to>
                    <xdr:col>26</xdr:col>
                    <xdr:colOff>333375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57" name="Check Box 91">
              <controlPr defaultSize="0" autoFill="0" autoLine="0" autoPict="0">
                <anchor moveWithCells="1">
                  <from>
                    <xdr:col>26</xdr:col>
                    <xdr:colOff>9525</xdr:colOff>
                    <xdr:row>12</xdr:row>
                    <xdr:rowOff>0</xdr:rowOff>
                  </from>
                  <to>
                    <xdr:col>26</xdr:col>
                    <xdr:colOff>333375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58" name="Check Box 92">
              <controlPr defaultSize="0" autoFill="0" autoLine="0" autoPict="0">
                <anchor moveWithCells="1">
                  <from>
                    <xdr:col>26</xdr:col>
                    <xdr:colOff>9525</xdr:colOff>
                    <xdr:row>15</xdr:row>
                    <xdr:rowOff>0</xdr:rowOff>
                  </from>
                  <to>
                    <xdr:col>26</xdr:col>
                    <xdr:colOff>333375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59" name="Check Box 93">
              <controlPr defaultSize="0" autoFill="0" autoLine="0" autoPict="0">
                <anchor moveWithCells="1">
                  <from>
                    <xdr:col>26</xdr:col>
                    <xdr:colOff>9525</xdr:colOff>
                    <xdr:row>14</xdr:row>
                    <xdr:rowOff>0</xdr:rowOff>
                  </from>
                  <to>
                    <xdr:col>26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60" name="Check Box 94">
              <controlPr defaultSize="0" autoFill="0" autoLine="0" autoPict="0">
                <anchor moveWithCells="1">
                  <from>
                    <xdr:col>26</xdr:col>
                    <xdr:colOff>9525</xdr:colOff>
                    <xdr:row>16</xdr:row>
                    <xdr:rowOff>0</xdr:rowOff>
                  </from>
                  <to>
                    <xdr:col>26</xdr:col>
                    <xdr:colOff>333375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61" name="Check Box 95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0</xdr:rowOff>
                  </from>
                  <to>
                    <xdr:col>26</xdr:col>
                    <xdr:colOff>333375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62" name="Check Box 96">
              <controlPr defaultSize="0" autoFill="0" autoLine="0" autoPict="0">
                <anchor moveWithCells="1">
                  <from>
                    <xdr:col>26</xdr:col>
                    <xdr:colOff>9525</xdr:colOff>
                    <xdr:row>18</xdr:row>
                    <xdr:rowOff>0</xdr:rowOff>
                  </from>
                  <to>
                    <xdr:col>26</xdr:col>
                    <xdr:colOff>333375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63" name="Check Box 97">
              <controlPr defaultSize="0" autoFill="0" autoLine="0" autoPict="0">
                <anchor moveWithCells="1">
                  <from>
                    <xdr:col>26</xdr:col>
                    <xdr:colOff>9525</xdr:colOff>
                    <xdr:row>20</xdr:row>
                    <xdr:rowOff>0</xdr:rowOff>
                  </from>
                  <to>
                    <xdr:col>26</xdr:col>
                    <xdr:colOff>333375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4" name="Check Box 209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190500</xdr:rowOff>
                  </from>
                  <to>
                    <xdr:col>4</xdr:col>
                    <xdr:colOff>85725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65" name="Check Box 2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190500</xdr:rowOff>
                  </from>
                  <to>
                    <xdr:col>4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6" name="Check Box 211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190500</xdr:rowOff>
                  </from>
                  <to>
                    <xdr:col>4</xdr:col>
                    <xdr:colOff>85725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7" name="Check Box 212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190500</xdr:rowOff>
                  </from>
                  <to>
                    <xdr:col>4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68" name="Check Box 213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190500</xdr:rowOff>
                  </from>
                  <to>
                    <xdr:col>4</xdr:col>
                    <xdr:colOff>85725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69" name="Check Box 214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190500</xdr:rowOff>
                  </from>
                  <to>
                    <xdr:col>4</xdr:col>
                    <xdr:colOff>85725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0" name="Check Box 215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190500</xdr:rowOff>
                  </from>
                  <to>
                    <xdr:col>4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1" name="Check Box 216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190500</xdr:rowOff>
                  </from>
                  <to>
                    <xdr:col>4</xdr:col>
                    <xdr:colOff>85725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2" name="Check Box 217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190500</xdr:rowOff>
                  </from>
                  <to>
                    <xdr:col>4</xdr:col>
                    <xdr:colOff>85725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3" name="Check Box 218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190500</xdr:rowOff>
                  </from>
                  <to>
                    <xdr:col>4</xdr:col>
                    <xdr:colOff>85725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74" name="Check Box 219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85725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75" name="Check Box 232">
              <controlPr defaultSize="0" autoFill="0" autoLine="0" autoPict="0">
                <anchor moveWithCells="1">
                  <from>
                    <xdr:col>6</xdr:col>
                    <xdr:colOff>714375</xdr:colOff>
                    <xdr:row>2</xdr:row>
                    <xdr:rowOff>190500</xdr:rowOff>
                  </from>
                  <to>
                    <xdr:col>8</xdr:col>
                    <xdr:colOff>38100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6" name="Check Box 233">
              <controlPr defaultSize="0" autoFill="0" autoLine="0" autoPict="0">
                <anchor moveWithCells="1">
                  <from>
                    <xdr:col>6</xdr:col>
                    <xdr:colOff>714375</xdr:colOff>
                    <xdr:row>3</xdr:row>
                    <xdr:rowOff>190500</xdr:rowOff>
                  </from>
                  <to>
                    <xdr:col>8</xdr:col>
                    <xdr:colOff>38100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77" name="Check Box 234">
              <controlPr defaultSize="0" autoFill="0" autoLine="0" autoPict="0">
                <anchor moveWithCells="1">
                  <from>
                    <xdr:col>6</xdr:col>
                    <xdr:colOff>714375</xdr:colOff>
                    <xdr:row>4</xdr:row>
                    <xdr:rowOff>190500</xdr:rowOff>
                  </from>
                  <to>
                    <xdr:col>8</xdr:col>
                    <xdr:colOff>38100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78" name="Check Box 235">
              <controlPr defaultSize="0" autoFill="0" autoLine="0" autoPict="0">
                <anchor moveWithCells="1">
                  <from>
                    <xdr:col>6</xdr:col>
                    <xdr:colOff>714375</xdr:colOff>
                    <xdr:row>5</xdr:row>
                    <xdr:rowOff>190500</xdr:rowOff>
                  </from>
                  <to>
                    <xdr:col>8</xdr:col>
                    <xdr:colOff>38100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79" name="Check Box 236">
              <controlPr defaultSize="0" autoFill="0" autoLine="0" autoPict="0">
                <anchor moveWithCells="1">
                  <from>
                    <xdr:col>6</xdr:col>
                    <xdr:colOff>714375</xdr:colOff>
                    <xdr:row>7</xdr:row>
                    <xdr:rowOff>190500</xdr:rowOff>
                  </from>
                  <to>
                    <xdr:col>8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80" name="Check Box 237">
              <controlPr defaultSize="0" autoFill="0" autoLine="0" autoPict="0">
                <anchor moveWithCells="1">
                  <from>
                    <xdr:col>6</xdr:col>
                    <xdr:colOff>714375</xdr:colOff>
                    <xdr:row>8</xdr:row>
                    <xdr:rowOff>190500</xdr:rowOff>
                  </from>
                  <to>
                    <xdr:col>8</xdr:col>
                    <xdr:colOff>38100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81" name="Check Box 238">
              <controlPr defaultSize="0" autoFill="0" autoLine="0" autoPict="0">
                <anchor moveWithCells="1">
                  <from>
                    <xdr:col>6</xdr:col>
                    <xdr:colOff>714375</xdr:colOff>
                    <xdr:row>10</xdr:row>
                    <xdr:rowOff>190500</xdr:rowOff>
                  </from>
                  <to>
                    <xdr:col>8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82" name="Check Box 239">
              <controlPr defaultSize="0" autoFill="0" autoLine="0" autoPict="0">
                <anchor moveWithCells="1">
                  <from>
                    <xdr:col>6</xdr:col>
                    <xdr:colOff>714375</xdr:colOff>
                    <xdr:row>11</xdr:row>
                    <xdr:rowOff>190500</xdr:rowOff>
                  </from>
                  <to>
                    <xdr:col>8</xdr:col>
                    <xdr:colOff>38100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83" name="Check Box 247">
              <controlPr defaultSize="0" autoFill="0" autoLine="0" autoPict="0">
                <anchor moveWithCells="1">
                  <from>
                    <xdr:col>22</xdr:col>
                    <xdr:colOff>9525</xdr:colOff>
                    <xdr:row>22</xdr:row>
                    <xdr:rowOff>171450</xdr:rowOff>
                  </from>
                  <to>
                    <xdr:col>22</xdr:col>
                    <xdr:colOff>333375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4" name="Check Box 248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171450</xdr:rowOff>
                  </from>
                  <to>
                    <xdr:col>22</xdr:col>
                    <xdr:colOff>333375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5" name="Check Box 249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0</xdr:rowOff>
                  </from>
                  <to>
                    <xdr:col>23</xdr:col>
                    <xdr:colOff>333375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6" name="Check Box 250">
              <controlPr defaultSize="0" autoFill="0" autoLine="0" autoPict="0">
                <anchor moveWithCells="1">
                  <from>
                    <xdr:col>23</xdr:col>
                    <xdr:colOff>9525</xdr:colOff>
                    <xdr:row>24</xdr:row>
                    <xdr:rowOff>0</xdr:rowOff>
                  </from>
                  <to>
                    <xdr:col>23</xdr:col>
                    <xdr:colOff>333375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7" name="Check Box 251">
              <controlPr defaultSize="0" autoFill="0" autoLine="0" autoPict="0">
                <anchor moveWithCells="1">
                  <from>
                    <xdr:col>5</xdr:col>
                    <xdr:colOff>247650</xdr:colOff>
                    <xdr:row>24</xdr:row>
                    <xdr:rowOff>190500</xdr:rowOff>
                  </from>
                  <to>
                    <xdr:col>6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88" name="Check Box 252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0</xdr:rowOff>
                  </from>
                  <to>
                    <xdr:col>8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60"/>
  <sheetViews>
    <sheetView tabSelected="1" workbookViewId="0">
      <selection activeCell="R19" sqref="R19"/>
    </sheetView>
  </sheetViews>
  <sheetFormatPr baseColWidth="10" defaultRowHeight="15" x14ac:dyDescent="0.25"/>
  <sheetData>
    <row r="1" spans="1:7" ht="34.5" thickBot="1" x14ac:dyDescent="0.55000000000000004">
      <c r="A1" s="161" t="s">
        <v>203</v>
      </c>
    </row>
    <row r="2" spans="1:7" x14ac:dyDescent="0.25">
      <c r="A2" s="138"/>
      <c r="B2" s="139" t="s">
        <v>199</v>
      </c>
      <c r="C2" s="140" t="s">
        <v>201</v>
      </c>
      <c r="D2" s="147"/>
      <c r="E2" s="148" t="s">
        <v>199</v>
      </c>
      <c r="F2" s="149" t="s">
        <v>201</v>
      </c>
    </row>
    <row r="3" spans="1:7" x14ac:dyDescent="0.25">
      <c r="A3" s="157" t="s">
        <v>191</v>
      </c>
      <c r="B3" s="433" t="s">
        <v>200</v>
      </c>
      <c r="C3" s="434"/>
      <c r="D3" s="158" t="s">
        <v>202</v>
      </c>
      <c r="E3" s="431" t="s">
        <v>200</v>
      </c>
      <c r="F3" s="432"/>
    </row>
    <row r="4" spans="1:7" x14ac:dyDescent="0.25">
      <c r="A4" s="141" t="s">
        <v>192</v>
      </c>
      <c r="B4" s="142">
        <v>600</v>
      </c>
      <c r="C4" s="143">
        <v>1000</v>
      </c>
      <c r="D4" s="150"/>
      <c r="E4" s="151">
        <f>B4/100*60</f>
        <v>360</v>
      </c>
      <c r="F4" s="152">
        <f>C4/100*60</f>
        <v>600</v>
      </c>
    </row>
    <row r="5" spans="1:7" x14ac:dyDescent="0.25">
      <c r="A5" s="141" t="s">
        <v>193</v>
      </c>
      <c r="B5" s="142">
        <v>1000</v>
      </c>
      <c r="C5" s="143">
        <v>1600</v>
      </c>
      <c r="D5" s="150"/>
      <c r="E5" s="151">
        <f t="shared" ref="E5:E10" si="0">B5/100*60</f>
        <v>600</v>
      </c>
      <c r="F5" s="152">
        <f t="shared" ref="F5:F10" si="1">C5/100*60</f>
        <v>960</v>
      </c>
    </row>
    <row r="6" spans="1:7" x14ac:dyDescent="0.25">
      <c r="A6" s="141" t="s">
        <v>194</v>
      </c>
      <c r="B6" s="142">
        <v>1500</v>
      </c>
      <c r="C6" s="143">
        <v>2500</v>
      </c>
      <c r="D6" s="150"/>
      <c r="E6" s="151">
        <f t="shared" si="0"/>
        <v>900</v>
      </c>
      <c r="F6" s="152">
        <f t="shared" si="1"/>
        <v>1500</v>
      </c>
    </row>
    <row r="7" spans="1:7" x14ac:dyDescent="0.25">
      <c r="A7" s="141" t="s">
        <v>195</v>
      </c>
      <c r="B7" s="142">
        <v>2100</v>
      </c>
      <c r="C7" s="143">
        <v>3600</v>
      </c>
      <c r="D7" s="150"/>
      <c r="E7" s="151">
        <f t="shared" si="0"/>
        <v>1260</v>
      </c>
      <c r="F7" s="152">
        <f t="shared" si="1"/>
        <v>2160</v>
      </c>
    </row>
    <row r="8" spans="1:7" x14ac:dyDescent="0.25">
      <c r="A8" s="141" t="s">
        <v>196</v>
      </c>
      <c r="B8" s="142">
        <v>3800</v>
      </c>
      <c r="C8" s="143">
        <v>6300</v>
      </c>
      <c r="D8" s="150"/>
      <c r="E8" s="151">
        <f t="shared" si="0"/>
        <v>2280</v>
      </c>
      <c r="F8" s="152">
        <f t="shared" si="1"/>
        <v>3780</v>
      </c>
    </row>
    <row r="9" spans="1:7" x14ac:dyDescent="0.25">
      <c r="A9" s="141" t="s">
        <v>197</v>
      </c>
      <c r="B9" s="142">
        <v>5900</v>
      </c>
      <c r="C9" s="143">
        <v>9800</v>
      </c>
      <c r="D9" s="150"/>
      <c r="E9" s="151">
        <f t="shared" si="0"/>
        <v>3540</v>
      </c>
      <c r="F9" s="152">
        <f t="shared" si="1"/>
        <v>5880</v>
      </c>
    </row>
    <row r="10" spans="1:7" ht="15.75" thickBot="1" x14ac:dyDescent="0.3">
      <c r="A10" s="144" t="s">
        <v>198</v>
      </c>
      <c r="B10" s="145">
        <v>8500</v>
      </c>
      <c r="C10" s="146">
        <v>14000</v>
      </c>
      <c r="D10" s="153"/>
      <c r="E10" s="154">
        <f t="shared" si="0"/>
        <v>5100</v>
      </c>
      <c r="F10" s="155">
        <f t="shared" si="1"/>
        <v>8400</v>
      </c>
    </row>
    <row r="12" spans="1:7" ht="18.75" x14ac:dyDescent="0.3">
      <c r="A12" s="163" t="s">
        <v>534</v>
      </c>
      <c r="F12" s="164" t="s">
        <v>528</v>
      </c>
      <c r="G12" s="165"/>
    </row>
    <row r="13" spans="1:7" x14ac:dyDescent="0.25">
      <c r="A13" s="162" t="s">
        <v>204</v>
      </c>
      <c r="C13" t="s">
        <v>137</v>
      </c>
      <c r="F13" s="166" t="s">
        <v>527</v>
      </c>
      <c r="G13" s="167"/>
    </row>
    <row r="14" spans="1:7" x14ac:dyDescent="0.25">
      <c r="A14" s="162" t="s">
        <v>205</v>
      </c>
      <c r="C14" t="s">
        <v>208</v>
      </c>
    </row>
    <row r="15" spans="1:7" x14ac:dyDescent="0.25">
      <c r="A15" s="162" t="s">
        <v>206</v>
      </c>
      <c r="C15" t="s">
        <v>209</v>
      </c>
    </row>
    <row r="16" spans="1:7" x14ac:dyDescent="0.25">
      <c r="A16" s="162" t="s">
        <v>207</v>
      </c>
      <c r="C16" t="s">
        <v>210</v>
      </c>
    </row>
    <row r="17" spans="1:7" x14ac:dyDescent="0.25">
      <c r="A17" s="162" t="s">
        <v>211</v>
      </c>
    </row>
    <row r="18" spans="1:7" x14ac:dyDescent="0.25">
      <c r="A18" s="162" t="s">
        <v>212</v>
      </c>
    </row>
    <row r="19" spans="1:7" x14ac:dyDescent="0.25">
      <c r="A19" s="162" t="s">
        <v>213</v>
      </c>
    </row>
    <row r="20" spans="1:7" x14ac:dyDescent="0.25">
      <c r="A20" s="162" t="s">
        <v>214</v>
      </c>
    </row>
    <row r="21" spans="1:7" ht="15.75" thickBot="1" x14ac:dyDescent="0.3"/>
    <row r="22" spans="1:7" ht="18.75" x14ac:dyDescent="0.3">
      <c r="A22" s="159" t="s">
        <v>215</v>
      </c>
      <c r="B22" s="168" t="s">
        <v>224</v>
      </c>
      <c r="C22" s="169"/>
      <c r="D22" s="169"/>
      <c r="E22" s="169"/>
      <c r="F22" s="169"/>
      <c r="G22" s="170"/>
    </row>
    <row r="23" spans="1:7" x14ac:dyDescent="0.25">
      <c r="A23" s="156" t="s">
        <v>216</v>
      </c>
      <c r="B23" s="137" t="s">
        <v>217</v>
      </c>
      <c r="C23" s="137"/>
      <c r="D23" s="137" t="s">
        <v>223</v>
      </c>
      <c r="E23" s="137"/>
      <c r="F23" s="137"/>
      <c r="G23" s="171"/>
    </row>
    <row r="24" spans="1:7" x14ac:dyDescent="0.25">
      <c r="A24" s="160"/>
      <c r="B24" s="137" t="s">
        <v>218</v>
      </c>
      <c r="C24" s="137"/>
      <c r="D24" s="137" t="s">
        <v>225</v>
      </c>
      <c r="E24" s="137"/>
      <c r="F24" s="137"/>
      <c r="G24" s="171"/>
    </row>
    <row r="25" spans="1:7" x14ac:dyDescent="0.25">
      <c r="A25" s="156" t="s">
        <v>219</v>
      </c>
      <c r="B25" s="137" t="s">
        <v>217</v>
      </c>
      <c r="C25" s="137"/>
      <c r="D25" s="137" t="s">
        <v>226</v>
      </c>
      <c r="E25" s="137"/>
      <c r="F25" s="137"/>
      <c r="G25" s="171"/>
    </row>
    <row r="26" spans="1:7" x14ac:dyDescent="0.25">
      <c r="A26" s="160"/>
      <c r="B26" s="137" t="s">
        <v>218</v>
      </c>
      <c r="C26" s="137"/>
      <c r="D26" s="137" t="s">
        <v>227</v>
      </c>
      <c r="E26" s="137"/>
      <c r="F26" s="137"/>
      <c r="G26" s="171"/>
    </row>
    <row r="27" spans="1:7" x14ac:dyDescent="0.25">
      <c r="A27" s="156" t="s">
        <v>220</v>
      </c>
      <c r="B27" s="137" t="s">
        <v>217</v>
      </c>
      <c r="C27" s="137"/>
      <c r="D27" s="137" t="s">
        <v>136</v>
      </c>
      <c r="E27" s="137"/>
      <c r="F27" s="137"/>
      <c r="G27" s="171"/>
    </row>
    <row r="28" spans="1:7" x14ac:dyDescent="0.25">
      <c r="A28" s="160"/>
      <c r="B28" s="137" t="s">
        <v>218</v>
      </c>
      <c r="C28" s="137"/>
      <c r="D28" s="137" t="s">
        <v>137</v>
      </c>
      <c r="E28" s="137"/>
      <c r="F28" s="137"/>
      <c r="G28" s="171"/>
    </row>
    <row r="29" spans="1:7" x14ac:dyDescent="0.25">
      <c r="A29" s="172" t="s">
        <v>221</v>
      </c>
      <c r="B29" s="437" t="s">
        <v>689</v>
      </c>
      <c r="C29" s="437"/>
      <c r="D29" s="437"/>
      <c r="E29" s="137"/>
      <c r="F29" s="137"/>
      <c r="G29" s="171"/>
    </row>
    <row r="30" spans="1:7" ht="15.75" thickBot="1" x14ac:dyDescent="0.3">
      <c r="A30" s="173" t="s">
        <v>222</v>
      </c>
      <c r="B30" s="438"/>
      <c r="C30" s="438"/>
      <c r="D30" s="438"/>
      <c r="E30" s="174"/>
      <c r="F30" s="174"/>
      <c r="G30" s="175"/>
    </row>
    <row r="31" spans="1:7" x14ac:dyDescent="0.25">
      <c r="A31" t="s">
        <v>228</v>
      </c>
    </row>
    <row r="32" spans="1:7" x14ac:dyDescent="0.25">
      <c r="A32" t="s">
        <v>229</v>
      </c>
    </row>
    <row r="33" spans="1:8" x14ac:dyDescent="0.25">
      <c r="A33" t="s">
        <v>230</v>
      </c>
      <c r="B33" s="176"/>
      <c r="C33" s="176"/>
      <c r="D33" s="176"/>
      <c r="E33" s="176"/>
      <c r="F33" s="176"/>
      <c r="G33" s="176"/>
      <c r="H33" s="176"/>
    </row>
    <row r="34" spans="1:8" x14ac:dyDescent="0.25">
      <c r="A34" t="s">
        <v>529</v>
      </c>
    </row>
    <row r="35" spans="1:8" x14ac:dyDescent="0.25">
      <c r="A35" s="42" t="s">
        <v>231</v>
      </c>
    </row>
    <row r="36" spans="1:8" x14ac:dyDescent="0.25">
      <c r="A36" t="s">
        <v>235</v>
      </c>
    </row>
    <row r="37" spans="1:8" x14ac:dyDescent="0.25">
      <c r="A37" t="s">
        <v>232</v>
      </c>
    </row>
    <row r="38" spans="1:8" x14ac:dyDescent="0.25">
      <c r="A38" t="s">
        <v>233</v>
      </c>
    </row>
    <row r="39" spans="1:8" x14ac:dyDescent="0.25">
      <c r="A39" t="s">
        <v>234</v>
      </c>
    </row>
    <row r="40" spans="1:8" x14ac:dyDescent="0.25">
      <c r="A40" t="s">
        <v>236</v>
      </c>
    </row>
    <row r="41" spans="1:8" x14ac:dyDescent="0.25">
      <c r="A41" t="s">
        <v>238</v>
      </c>
    </row>
    <row r="42" spans="1:8" x14ac:dyDescent="0.25">
      <c r="A42" s="42" t="s">
        <v>237</v>
      </c>
    </row>
    <row r="43" spans="1:8" x14ac:dyDescent="0.25">
      <c r="A43" t="s">
        <v>239</v>
      </c>
    </row>
    <row r="44" spans="1:8" x14ac:dyDescent="0.25">
      <c r="A44" t="s">
        <v>240</v>
      </c>
    </row>
    <row r="45" spans="1:8" x14ac:dyDescent="0.25">
      <c r="A45" t="s">
        <v>241</v>
      </c>
    </row>
    <row r="46" spans="1:8" x14ac:dyDescent="0.25">
      <c r="A46" t="s">
        <v>242</v>
      </c>
    </row>
    <row r="48" spans="1:8" x14ac:dyDescent="0.25">
      <c r="A48" s="42" t="s">
        <v>253</v>
      </c>
    </row>
    <row r="49" spans="1:1" x14ac:dyDescent="0.25">
      <c r="A49" t="s">
        <v>549</v>
      </c>
    </row>
    <row r="50" spans="1:1" x14ac:dyDescent="0.25">
      <c r="A50" t="s">
        <v>243</v>
      </c>
    </row>
    <row r="51" spans="1:1" x14ac:dyDescent="0.25">
      <c r="A51" t="s">
        <v>244</v>
      </c>
    </row>
    <row r="52" spans="1:1" x14ac:dyDescent="0.25">
      <c r="A52" t="s">
        <v>245</v>
      </c>
    </row>
    <row r="54" spans="1:1" x14ac:dyDescent="0.25">
      <c r="A54" s="42" t="s">
        <v>246</v>
      </c>
    </row>
    <row r="55" spans="1:1" x14ac:dyDescent="0.25">
      <c r="A55" t="s">
        <v>247</v>
      </c>
    </row>
    <row r="56" spans="1:1" x14ac:dyDescent="0.25">
      <c r="A56" t="s">
        <v>248</v>
      </c>
    </row>
    <row r="57" spans="1:1" x14ac:dyDescent="0.25">
      <c r="A57" t="s">
        <v>249</v>
      </c>
    </row>
    <row r="58" spans="1:1" x14ac:dyDescent="0.25">
      <c r="A58" t="s">
        <v>250</v>
      </c>
    </row>
    <row r="59" spans="1:1" x14ac:dyDescent="0.25">
      <c r="A59" t="s">
        <v>251</v>
      </c>
    </row>
    <row r="60" spans="1:1" x14ac:dyDescent="0.25">
      <c r="A60" t="s">
        <v>252</v>
      </c>
    </row>
  </sheetData>
  <sheetProtection algorithmName="SHA-512" hashValue="Q855+Os32RexKozwHPIT5xJblkfVigGvcWB5bP6qMpxx5SGmMuOIHmX1jaA/k5+o3rPHS4b3cqb16bqDdEEPjw==" saltValue="G/A3VEcsl/419BP/oFF8Hg==" spinCount="100000" sheet="1" objects="1" scenarios="1"/>
  <mergeCells count="3">
    <mergeCell ref="E3:F3"/>
    <mergeCell ref="B3:C3"/>
    <mergeCell ref="B29:D30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1"/>
  <sheetViews>
    <sheetView workbookViewId="0">
      <selection activeCell="P10" sqref="P10"/>
    </sheetView>
  </sheetViews>
  <sheetFormatPr baseColWidth="10" defaultRowHeight="15" x14ac:dyDescent="0.25"/>
  <sheetData>
    <row r="1" spans="1:7" ht="18.75" x14ac:dyDescent="0.3">
      <c r="A1" s="117" t="s">
        <v>526</v>
      </c>
      <c r="B1" s="177"/>
      <c r="C1" s="177"/>
      <c r="D1" s="177"/>
      <c r="E1" s="177"/>
      <c r="F1" s="177"/>
      <c r="G1" s="177"/>
    </row>
    <row r="2" spans="1:7" ht="18.75" x14ac:dyDescent="0.3">
      <c r="A2" s="117" t="s">
        <v>254</v>
      </c>
      <c r="B2" s="177"/>
      <c r="C2" s="177"/>
      <c r="D2" s="177"/>
      <c r="E2" s="177"/>
      <c r="F2" s="177"/>
      <c r="G2" s="177"/>
    </row>
    <row r="3" spans="1:7" ht="18.75" x14ac:dyDescent="0.3">
      <c r="A3" s="177" t="s">
        <v>255</v>
      </c>
      <c r="B3" s="177"/>
      <c r="C3" s="177"/>
      <c r="D3" s="177"/>
      <c r="E3" s="177"/>
      <c r="F3" s="177"/>
      <c r="G3" s="177"/>
    </row>
    <row r="4" spans="1:7" s="18" customFormat="1" ht="18.75" x14ac:dyDescent="0.3">
      <c r="A4" s="177" t="s">
        <v>523</v>
      </c>
      <c r="B4" s="177"/>
      <c r="C4" s="177"/>
      <c r="D4" s="177"/>
      <c r="E4" s="177"/>
      <c r="F4" s="177"/>
      <c r="G4" s="177"/>
    </row>
    <row r="5" spans="1:7" s="18" customFormat="1" ht="18.75" x14ac:dyDescent="0.3">
      <c r="A5" s="177" t="s">
        <v>256</v>
      </c>
      <c r="B5" s="177"/>
      <c r="C5" s="177"/>
      <c r="D5" s="177"/>
      <c r="E5" s="177"/>
      <c r="F5" s="177"/>
      <c r="G5" s="177"/>
    </row>
    <row r="6" spans="1:7" s="18" customFormat="1" ht="18.75" x14ac:dyDescent="0.3">
      <c r="A6" s="177" t="s">
        <v>257</v>
      </c>
      <c r="B6" s="177"/>
      <c r="C6" s="177"/>
      <c r="D6" s="177"/>
      <c r="E6" s="177"/>
      <c r="F6" s="177"/>
      <c r="G6" s="177"/>
    </row>
    <row r="7" spans="1:7" s="18" customFormat="1" ht="18.75" x14ac:dyDescent="0.3">
      <c r="A7" s="177" t="s">
        <v>258</v>
      </c>
      <c r="B7" s="177"/>
      <c r="C7" s="177"/>
      <c r="D7" s="177"/>
      <c r="E7" s="177"/>
      <c r="F7" s="177"/>
      <c r="G7" s="177"/>
    </row>
    <row r="8" spans="1:7" s="18" customFormat="1" ht="18.75" x14ac:dyDescent="0.3">
      <c r="A8" s="177" t="s">
        <v>259</v>
      </c>
      <c r="B8" s="177"/>
      <c r="C8" s="177"/>
      <c r="D8" s="177"/>
      <c r="E8" s="177"/>
      <c r="F8" s="177"/>
      <c r="G8" s="177"/>
    </row>
    <row r="9" spans="1:7" s="18" customFormat="1" ht="18.75" x14ac:dyDescent="0.3">
      <c r="A9" s="177" t="s">
        <v>260</v>
      </c>
      <c r="B9" s="177"/>
      <c r="C9" s="177"/>
      <c r="D9" s="177"/>
      <c r="E9" s="177"/>
      <c r="F9" s="177"/>
      <c r="G9" s="177"/>
    </row>
    <row r="10" spans="1:7" s="18" customFormat="1" ht="18.75" x14ac:dyDescent="0.3">
      <c r="A10" s="177" t="s">
        <v>261</v>
      </c>
      <c r="B10" s="177"/>
      <c r="C10" s="177"/>
      <c r="D10" s="177"/>
      <c r="E10" s="177"/>
      <c r="F10" s="177"/>
      <c r="G10" s="177"/>
    </row>
    <row r="11" spans="1:7" s="18" customFormat="1" ht="18.75" x14ac:dyDescent="0.3">
      <c r="A11" s="177" t="s">
        <v>262</v>
      </c>
      <c r="B11" s="177"/>
      <c r="C11" s="177"/>
      <c r="D11" s="177"/>
      <c r="E11" s="177"/>
      <c r="F11" s="177"/>
      <c r="G11" s="177"/>
    </row>
    <row r="12" spans="1:7" s="18" customFormat="1" ht="18.75" x14ac:dyDescent="0.3">
      <c r="A12" s="177" t="s">
        <v>263</v>
      </c>
      <c r="B12" s="177"/>
      <c r="C12" s="177"/>
      <c r="D12" s="177"/>
      <c r="E12" s="177"/>
      <c r="F12" s="177"/>
      <c r="G12" s="177"/>
    </row>
    <row r="13" spans="1:7" s="18" customFormat="1" ht="18.75" x14ac:dyDescent="0.3">
      <c r="A13" s="177" t="s">
        <v>264</v>
      </c>
      <c r="B13" s="177"/>
      <c r="C13" s="177"/>
      <c r="D13" s="177"/>
      <c r="E13" s="177"/>
      <c r="F13" s="177"/>
      <c r="G13" s="177"/>
    </row>
    <row r="14" spans="1:7" s="18" customFormat="1" ht="18.75" x14ac:dyDescent="0.3">
      <c r="A14" s="177" t="s">
        <v>265</v>
      </c>
      <c r="B14" s="177"/>
      <c r="C14" s="177"/>
      <c r="D14" s="177"/>
      <c r="E14" s="177"/>
      <c r="F14" s="177"/>
      <c r="G14" s="177"/>
    </row>
    <row r="15" spans="1:7" s="18" customFormat="1" ht="18.75" x14ac:dyDescent="0.3">
      <c r="A15" s="177" t="s">
        <v>266</v>
      </c>
      <c r="B15" s="177"/>
      <c r="C15" s="177"/>
      <c r="D15" s="177"/>
      <c r="E15" s="177"/>
      <c r="F15" s="177"/>
      <c r="G15" s="177"/>
    </row>
    <row r="16" spans="1:7" s="18" customFormat="1" ht="18.75" x14ac:dyDescent="0.3">
      <c r="A16" s="177" t="s">
        <v>267</v>
      </c>
      <c r="B16" s="177"/>
      <c r="C16" s="177"/>
      <c r="D16" s="177"/>
      <c r="E16" s="177"/>
      <c r="F16" s="177"/>
      <c r="G16" s="177"/>
    </row>
    <row r="17" spans="1:7" s="18" customFormat="1" ht="18.75" x14ac:dyDescent="0.3">
      <c r="A17" s="177" t="s">
        <v>268</v>
      </c>
      <c r="B17" s="177"/>
      <c r="C17" s="177"/>
      <c r="D17" s="177"/>
      <c r="E17" s="177"/>
      <c r="F17" s="177"/>
      <c r="G17" s="177"/>
    </row>
    <row r="18" spans="1:7" s="18" customFormat="1" ht="18.75" x14ac:dyDescent="0.3">
      <c r="A18" s="177" t="s">
        <v>269</v>
      </c>
      <c r="B18" s="177"/>
      <c r="C18" s="177"/>
      <c r="D18" s="177"/>
      <c r="E18" s="177"/>
      <c r="F18" s="177"/>
      <c r="G18" s="177"/>
    </row>
    <row r="19" spans="1:7" s="18" customFormat="1" ht="18.75" x14ac:dyDescent="0.3">
      <c r="A19" s="177" t="s">
        <v>270</v>
      </c>
      <c r="B19" s="177"/>
      <c r="C19" s="177"/>
      <c r="D19" s="177"/>
      <c r="E19" s="177"/>
      <c r="F19" s="177"/>
      <c r="G19" s="177"/>
    </row>
    <row r="20" spans="1:7" s="18" customFormat="1" ht="18.75" x14ac:dyDescent="0.3">
      <c r="A20" s="177" t="s">
        <v>271</v>
      </c>
      <c r="B20" s="177"/>
      <c r="C20" s="177"/>
      <c r="D20" s="177"/>
      <c r="E20" s="177"/>
      <c r="F20" s="177"/>
      <c r="G20" s="177"/>
    </row>
    <row r="21" spans="1:7" s="18" customFormat="1" ht="18.75" x14ac:dyDescent="0.3">
      <c r="A21" s="177" t="s">
        <v>272</v>
      </c>
      <c r="B21" s="177"/>
      <c r="C21" s="177"/>
      <c r="D21" s="177"/>
      <c r="E21" s="177"/>
      <c r="F21" s="177"/>
      <c r="G21" s="177"/>
    </row>
    <row r="22" spans="1:7" s="18" customFormat="1" ht="18.75" x14ac:dyDescent="0.3">
      <c r="A22" s="177" t="s">
        <v>273</v>
      </c>
      <c r="B22" s="177"/>
      <c r="C22" s="177"/>
      <c r="D22" s="177"/>
      <c r="E22" s="177"/>
      <c r="F22" s="177"/>
      <c r="G22" s="177"/>
    </row>
    <row r="23" spans="1:7" s="18" customFormat="1" ht="18.75" x14ac:dyDescent="0.3">
      <c r="A23" s="177" t="s">
        <v>274</v>
      </c>
      <c r="B23" s="177"/>
      <c r="C23" s="177"/>
      <c r="D23" s="177"/>
      <c r="E23" s="177"/>
      <c r="F23" s="177"/>
      <c r="G23" s="177"/>
    </row>
    <row r="24" spans="1:7" s="18" customFormat="1" ht="18.75" x14ac:dyDescent="0.3">
      <c r="A24" s="177" t="s">
        <v>275</v>
      </c>
      <c r="B24" s="177"/>
      <c r="C24" s="177"/>
      <c r="D24" s="177"/>
      <c r="E24" s="177"/>
      <c r="F24" s="177"/>
      <c r="G24" s="177"/>
    </row>
    <row r="25" spans="1:7" s="18" customFormat="1" ht="18.75" x14ac:dyDescent="0.3">
      <c r="A25" s="177" t="s">
        <v>276</v>
      </c>
      <c r="B25" s="177"/>
      <c r="C25" s="177"/>
      <c r="D25" s="177"/>
      <c r="E25" s="177"/>
      <c r="F25" s="177"/>
      <c r="G25" s="177"/>
    </row>
    <row r="26" spans="1:7" s="18" customFormat="1" ht="18.75" x14ac:dyDescent="0.3">
      <c r="A26" s="177" t="s">
        <v>277</v>
      </c>
      <c r="B26" s="177"/>
      <c r="C26" s="177"/>
      <c r="D26" s="177"/>
      <c r="E26" s="177"/>
      <c r="F26" s="177"/>
      <c r="G26" s="177"/>
    </row>
    <row r="27" spans="1:7" s="18" customFormat="1" ht="18.75" x14ac:dyDescent="0.3">
      <c r="A27" s="177" t="s">
        <v>278</v>
      </c>
      <c r="B27" s="177"/>
      <c r="C27" s="177"/>
      <c r="D27" s="177"/>
      <c r="E27" s="177"/>
      <c r="F27" s="177"/>
      <c r="G27" s="177"/>
    </row>
    <row r="28" spans="1:7" s="18" customFormat="1" ht="18.75" x14ac:dyDescent="0.3">
      <c r="A28" s="177" t="s">
        <v>279</v>
      </c>
      <c r="B28" s="177"/>
      <c r="C28" s="177"/>
      <c r="D28" s="177"/>
      <c r="E28" s="177"/>
      <c r="F28" s="177"/>
      <c r="G28" s="177"/>
    </row>
    <row r="29" spans="1:7" s="18" customFormat="1" ht="18.75" x14ac:dyDescent="0.3">
      <c r="A29" s="177" t="s">
        <v>280</v>
      </c>
      <c r="B29" s="177"/>
      <c r="C29" s="177"/>
      <c r="D29" s="177"/>
      <c r="E29" s="177"/>
      <c r="F29" s="177"/>
      <c r="G29" s="177"/>
    </row>
    <row r="30" spans="1:7" s="18" customFormat="1" ht="18.75" x14ac:dyDescent="0.3">
      <c r="A30" s="177" t="s">
        <v>281</v>
      </c>
      <c r="B30" s="177"/>
      <c r="C30" s="177"/>
      <c r="D30" s="177"/>
      <c r="E30" s="177"/>
      <c r="F30" s="177"/>
      <c r="G30" s="177"/>
    </row>
    <row r="31" spans="1:7" s="18" customFormat="1" ht="18.75" x14ac:dyDescent="0.3">
      <c r="A31" s="177" t="s">
        <v>282</v>
      </c>
      <c r="B31" s="177"/>
      <c r="C31" s="177"/>
      <c r="D31" s="177"/>
      <c r="E31" s="177"/>
      <c r="F31" s="177"/>
      <c r="G31" s="177"/>
    </row>
    <row r="32" spans="1:7" s="18" customFormat="1" ht="18.75" x14ac:dyDescent="0.3">
      <c r="A32" s="177" t="s">
        <v>283</v>
      </c>
      <c r="B32" s="177"/>
      <c r="C32" s="177"/>
      <c r="D32" s="177"/>
      <c r="E32" s="177"/>
      <c r="F32" s="177"/>
      <c r="G32" s="177"/>
    </row>
    <row r="33" spans="1:7" s="18" customFormat="1" ht="18.75" x14ac:dyDescent="0.3">
      <c r="A33" s="177" t="s">
        <v>284</v>
      </c>
      <c r="B33" s="177"/>
      <c r="C33" s="177"/>
      <c r="D33" s="177"/>
      <c r="E33" s="177"/>
      <c r="F33" s="177"/>
      <c r="G33" s="177"/>
    </row>
    <row r="34" spans="1:7" s="18" customFormat="1" ht="18.75" x14ac:dyDescent="0.3">
      <c r="A34" s="177" t="s">
        <v>285</v>
      </c>
      <c r="B34" s="177"/>
      <c r="C34" s="177"/>
      <c r="D34" s="177"/>
      <c r="E34" s="177"/>
      <c r="F34" s="177"/>
      <c r="G34" s="177"/>
    </row>
    <row r="35" spans="1:7" s="18" customFormat="1" ht="18.75" x14ac:dyDescent="0.3">
      <c r="A35" s="177" t="s">
        <v>286</v>
      </c>
      <c r="B35" s="177"/>
      <c r="C35" s="177"/>
      <c r="D35" s="177"/>
      <c r="E35" s="177"/>
      <c r="F35" s="177"/>
      <c r="G35" s="177"/>
    </row>
    <row r="36" spans="1:7" s="18" customFormat="1" ht="18.75" x14ac:dyDescent="0.3">
      <c r="A36" s="177" t="s">
        <v>287</v>
      </c>
      <c r="B36" s="177"/>
      <c r="C36" s="177"/>
      <c r="D36" s="177"/>
      <c r="E36" s="177"/>
      <c r="F36" s="177"/>
      <c r="G36" s="177"/>
    </row>
    <row r="37" spans="1:7" s="18" customFormat="1" ht="18.75" x14ac:dyDescent="0.3">
      <c r="A37" s="177" t="s">
        <v>288</v>
      </c>
      <c r="B37" s="177"/>
      <c r="C37" s="177"/>
      <c r="D37" s="177"/>
      <c r="E37" s="177"/>
      <c r="F37" s="177"/>
      <c r="G37" s="177"/>
    </row>
    <row r="38" spans="1:7" s="18" customFormat="1" ht="18.75" x14ac:dyDescent="0.3">
      <c r="A38" s="177" t="s">
        <v>289</v>
      </c>
      <c r="B38" s="177"/>
      <c r="C38" s="177"/>
      <c r="D38" s="177"/>
      <c r="E38" s="177"/>
      <c r="F38" s="177"/>
      <c r="G38" s="177"/>
    </row>
    <row r="39" spans="1:7" s="18" customFormat="1" ht="18.75" x14ac:dyDescent="0.3">
      <c r="A39" s="177" t="s">
        <v>290</v>
      </c>
      <c r="B39" s="177"/>
      <c r="C39" s="177"/>
      <c r="D39" s="177"/>
      <c r="E39" s="177"/>
      <c r="F39" s="177"/>
      <c r="G39" s="177"/>
    </row>
    <row r="40" spans="1:7" s="18" customFormat="1" ht="18.75" x14ac:dyDescent="0.3">
      <c r="A40" s="177" t="s">
        <v>291</v>
      </c>
      <c r="B40" s="177"/>
      <c r="C40" s="177"/>
      <c r="D40" s="177"/>
      <c r="E40" s="177"/>
      <c r="F40" s="177"/>
      <c r="G40" s="177"/>
    </row>
    <row r="41" spans="1:7" s="18" customFormat="1" ht="18.75" x14ac:dyDescent="0.3">
      <c r="A41" s="177" t="s">
        <v>292</v>
      </c>
      <c r="B41" s="177"/>
      <c r="C41" s="177"/>
      <c r="D41" s="177"/>
      <c r="E41" s="177"/>
      <c r="F41" s="177"/>
      <c r="G41" s="177"/>
    </row>
    <row r="42" spans="1:7" s="18" customFormat="1" ht="18.75" x14ac:dyDescent="0.3">
      <c r="A42" s="177" t="s">
        <v>293</v>
      </c>
      <c r="B42" s="177"/>
      <c r="C42" s="177"/>
      <c r="D42" s="177"/>
      <c r="E42" s="177"/>
      <c r="F42" s="177"/>
      <c r="G42" s="177"/>
    </row>
    <row r="43" spans="1:7" s="18" customFormat="1" ht="18.75" x14ac:dyDescent="0.3">
      <c r="A43" s="177" t="s">
        <v>294</v>
      </c>
      <c r="B43" s="177"/>
      <c r="C43" s="177"/>
      <c r="D43" s="177"/>
      <c r="E43" s="177"/>
      <c r="F43" s="177"/>
      <c r="G43" s="177"/>
    </row>
    <row r="44" spans="1:7" s="18" customFormat="1" ht="18.75" x14ac:dyDescent="0.3">
      <c r="A44" s="177" t="s">
        <v>295</v>
      </c>
      <c r="B44" s="177"/>
      <c r="C44" s="177"/>
      <c r="D44" s="177"/>
      <c r="E44" s="177"/>
      <c r="F44" s="177"/>
      <c r="G44" s="177"/>
    </row>
    <row r="45" spans="1:7" s="18" customFormat="1" ht="18.75" x14ac:dyDescent="0.3">
      <c r="A45" s="177" t="s">
        <v>296</v>
      </c>
      <c r="B45" s="177"/>
      <c r="C45" s="177"/>
      <c r="D45" s="177"/>
      <c r="E45" s="177"/>
      <c r="F45" s="177"/>
      <c r="G45" s="177"/>
    </row>
    <row r="46" spans="1:7" s="18" customFormat="1" ht="18.75" x14ac:dyDescent="0.3">
      <c r="A46" s="177" t="s">
        <v>297</v>
      </c>
      <c r="B46" s="177"/>
      <c r="C46" s="177"/>
      <c r="D46" s="177"/>
      <c r="E46" s="177"/>
      <c r="F46" s="177"/>
      <c r="G46" s="177"/>
    </row>
    <row r="47" spans="1:7" s="18" customFormat="1" ht="18.75" x14ac:dyDescent="0.3">
      <c r="A47" s="177" t="s">
        <v>298</v>
      </c>
      <c r="B47" s="177"/>
      <c r="C47" s="177"/>
      <c r="D47" s="177"/>
      <c r="E47" s="177"/>
      <c r="F47" s="177"/>
      <c r="G47" s="177"/>
    </row>
    <row r="48" spans="1:7" s="18" customFormat="1" ht="18.75" x14ac:dyDescent="0.3">
      <c r="A48" s="177" t="s">
        <v>299</v>
      </c>
      <c r="B48" s="177"/>
      <c r="C48" s="177"/>
      <c r="D48" s="177"/>
      <c r="E48" s="177"/>
      <c r="F48" s="177"/>
      <c r="G48" s="177"/>
    </row>
    <row r="49" spans="1:7" s="18" customFormat="1" ht="18.75" x14ac:dyDescent="0.3">
      <c r="A49" s="177" t="s">
        <v>300</v>
      </c>
      <c r="B49" s="177"/>
      <c r="C49" s="177"/>
      <c r="D49" s="177"/>
      <c r="E49" s="177"/>
      <c r="F49" s="177"/>
      <c r="G49" s="177"/>
    </row>
    <row r="50" spans="1:7" s="18" customFormat="1" ht="18.75" x14ac:dyDescent="0.3">
      <c r="A50" s="177" t="s">
        <v>301</v>
      </c>
      <c r="B50" s="177"/>
      <c r="C50" s="177"/>
      <c r="D50" s="177"/>
      <c r="E50" s="177"/>
      <c r="F50" s="177"/>
      <c r="G50" s="177"/>
    </row>
    <row r="51" spans="1:7" s="18" customFormat="1" ht="18.75" x14ac:dyDescent="0.3">
      <c r="A51" s="177" t="s">
        <v>302</v>
      </c>
      <c r="B51" s="177"/>
      <c r="C51" s="177"/>
      <c r="D51" s="177"/>
      <c r="E51" s="177"/>
      <c r="F51" s="177"/>
      <c r="G51" s="177"/>
    </row>
    <row r="52" spans="1:7" s="18" customFormat="1" ht="18.75" x14ac:dyDescent="0.3">
      <c r="A52" s="177" t="s">
        <v>303</v>
      </c>
      <c r="B52" s="177"/>
      <c r="C52" s="177"/>
      <c r="D52" s="177"/>
      <c r="E52" s="177"/>
      <c r="F52" s="177"/>
      <c r="G52" s="177"/>
    </row>
    <row r="53" spans="1:7" s="18" customFormat="1" ht="18.75" x14ac:dyDescent="0.3">
      <c r="A53" s="177" t="s">
        <v>304</v>
      </c>
      <c r="B53" s="177"/>
      <c r="C53" s="177"/>
      <c r="D53" s="177"/>
      <c r="E53" s="177"/>
      <c r="F53" s="177"/>
      <c r="G53" s="177"/>
    </row>
    <row r="54" spans="1:7" s="18" customFormat="1" ht="18.75" x14ac:dyDescent="0.3">
      <c r="A54" s="177" t="s">
        <v>305</v>
      </c>
      <c r="B54" s="177"/>
      <c r="C54" s="177"/>
      <c r="D54" s="177"/>
      <c r="E54" s="177"/>
      <c r="F54" s="177"/>
      <c r="G54" s="177"/>
    </row>
    <row r="55" spans="1:7" s="18" customFormat="1" ht="18.75" x14ac:dyDescent="0.3">
      <c r="A55" s="177" t="s">
        <v>306</v>
      </c>
      <c r="B55" s="177"/>
      <c r="C55" s="177"/>
      <c r="D55" s="177"/>
      <c r="E55" s="177"/>
      <c r="F55" s="177"/>
      <c r="G55" s="177"/>
    </row>
    <row r="56" spans="1:7" s="18" customFormat="1" ht="18.75" x14ac:dyDescent="0.3">
      <c r="A56" s="177" t="s">
        <v>307</v>
      </c>
      <c r="B56" s="177"/>
      <c r="C56" s="177"/>
      <c r="D56" s="177"/>
      <c r="E56" s="177"/>
      <c r="F56" s="177"/>
      <c r="G56" s="177"/>
    </row>
    <row r="57" spans="1:7" s="18" customFormat="1" ht="18.75" x14ac:dyDescent="0.3">
      <c r="A57" s="177" t="s">
        <v>308</v>
      </c>
      <c r="B57" s="177"/>
      <c r="C57" s="177"/>
      <c r="D57" s="177"/>
      <c r="E57" s="177"/>
      <c r="F57" s="177"/>
      <c r="G57" s="177"/>
    </row>
    <row r="58" spans="1:7" s="18" customFormat="1" ht="18.75" x14ac:dyDescent="0.3">
      <c r="A58" s="177" t="s">
        <v>309</v>
      </c>
      <c r="B58" s="177"/>
      <c r="C58" s="177"/>
      <c r="D58" s="177"/>
      <c r="E58" s="177"/>
      <c r="F58" s="177"/>
      <c r="G58" s="177"/>
    </row>
    <row r="59" spans="1:7" s="18" customFormat="1" ht="18.75" x14ac:dyDescent="0.3">
      <c r="A59" s="177" t="s">
        <v>310</v>
      </c>
      <c r="B59" s="177"/>
      <c r="C59" s="177"/>
      <c r="D59" s="177"/>
      <c r="E59" s="177"/>
      <c r="F59" s="177"/>
      <c r="G59" s="177"/>
    </row>
    <row r="60" spans="1:7" s="18" customFormat="1" ht="18.75" x14ac:dyDescent="0.3">
      <c r="A60" s="177" t="s">
        <v>311</v>
      </c>
      <c r="B60" s="177"/>
      <c r="C60" s="177"/>
      <c r="D60" s="177"/>
      <c r="E60" s="177"/>
      <c r="F60" s="177"/>
      <c r="G60" s="177"/>
    </row>
    <row r="61" spans="1:7" s="18" customFormat="1" ht="18.75" x14ac:dyDescent="0.3">
      <c r="A61" s="177" t="s">
        <v>312</v>
      </c>
      <c r="B61" s="177"/>
      <c r="C61" s="177"/>
      <c r="D61" s="177"/>
      <c r="E61" s="177"/>
      <c r="F61" s="177"/>
      <c r="G61" s="177"/>
    </row>
    <row r="62" spans="1:7" s="18" customFormat="1" ht="18.75" x14ac:dyDescent="0.3">
      <c r="A62" s="177" t="s">
        <v>313</v>
      </c>
      <c r="B62" s="177"/>
      <c r="C62" s="177"/>
      <c r="D62" s="177"/>
      <c r="E62" s="177"/>
      <c r="F62" s="177"/>
      <c r="G62" s="177"/>
    </row>
    <row r="63" spans="1:7" s="18" customFormat="1" ht="18.75" x14ac:dyDescent="0.3">
      <c r="A63" s="177" t="s">
        <v>314</v>
      </c>
      <c r="B63" s="177"/>
      <c r="C63" s="177"/>
      <c r="D63" s="177"/>
      <c r="E63" s="177"/>
      <c r="F63" s="177"/>
      <c r="G63" s="177"/>
    </row>
    <row r="64" spans="1:7" s="18" customFormat="1" ht="18.75" x14ac:dyDescent="0.3">
      <c r="A64" s="177" t="s">
        <v>315</v>
      </c>
      <c r="B64" s="177"/>
      <c r="C64" s="177"/>
      <c r="D64" s="177"/>
      <c r="E64" s="177"/>
      <c r="F64" s="177"/>
      <c r="G64" s="177"/>
    </row>
    <row r="65" spans="1:7" s="18" customFormat="1" ht="18.75" x14ac:dyDescent="0.3">
      <c r="A65" s="177" t="s">
        <v>316</v>
      </c>
      <c r="B65" s="177"/>
      <c r="C65" s="177"/>
      <c r="D65" s="177"/>
      <c r="E65" s="177"/>
      <c r="F65" s="177"/>
      <c r="G65" s="177"/>
    </row>
    <row r="66" spans="1:7" s="18" customFormat="1" ht="18.75" x14ac:dyDescent="0.3">
      <c r="A66" s="177" t="s">
        <v>317</v>
      </c>
      <c r="B66" s="177"/>
      <c r="C66" s="177"/>
      <c r="D66" s="177"/>
      <c r="E66" s="177"/>
      <c r="F66" s="177"/>
      <c r="G66" s="177"/>
    </row>
    <row r="67" spans="1:7" s="18" customFormat="1" ht="18.75" x14ac:dyDescent="0.3">
      <c r="A67" s="177" t="s">
        <v>318</v>
      </c>
      <c r="B67" s="177"/>
      <c r="C67" s="177"/>
      <c r="D67" s="177"/>
      <c r="E67" s="177"/>
      <c r="F67" s="177"/>
      <c r="G67" s="177"/>
    </row>
    <row r="68" spans="1:7" s="18" customFormat="1" ht="18.75" x14ac:dyDescent="0.3">
      <c r="A68" s="177" t="s">
        <v>319</v>
      </c>
      <c r="B68" s="177"/>
      <c r="C68" s="177"/>
      <c r="D68" s="177"/>
      <c r="E68" s="177"/>
      <c r="F68" s="177"/>
      <c r="G68" s="177"/>
    </row>
    <row r="69" spans="1:7" s="18" customFormat="1" ht="18.75" x14ac:dyDescent="0.3">
      <c r="A69" s="177" t="s">
        <v>320</v>
      </c>
      <c r="B69" s="177"/>
      <c r="C69" s="177"/>
      <c r="D69" s="177"/>
      <c r="E69" s="177"/>
      <c r="F69" s="177"/>
      <c r="G69" s="177"/>
    </row>
    <row r="70" spans="1:7" s="18" customFormat="1" ht="18.75" x14ac:dyDescent="0.3">
      <c r="A70" s="177" t="s">
        <v>321</v>
      </c>
      <c r="B70" s="177"/>
      <c r="C70" s="177"/>
      <c r="D70" s="177"/>
      <c r="E70" s="177"/>
      <c r="F70" s="177"/>
      <c r="G70" s="177"/>
    </row>
    <row r="71" spans="1:7" s="18" customFormat="1" ht="18.75" x14ac:dyDescent="0.3">
      <c r="A71" s="177" t="s">
        <v>322</v>
      </c>
      <c r="B71" s="177"/>
      <c r="C71" s="177"/>
      <c r="D71" s="177"/>
      <c r="E71" s="177"/>
      <c r="F71" s="177"/>
      <c r="G71" s="177"/>
    </row>
    <row r="72" spans="1:7" s="18" customFormat="1" ht="18.75" x14ac:dyDescent="0.3">
      <c r="A72" s="177" t="s">
        <v>323</v>
      </c>
      <c r="B72" s="177"/>
      <c r="C72" s="177"/>
      <c r="D72" s="177"/>
      <c r="E72" s="177"/>
      <c r="F72" s="177"/>
      <c r="G72" s="177"/>
    </row>
    <row r="73" spans="1:7" s="18" customFormat="1" ht="18.75" x14ac:dyDescent="0.3">
      <c r="A73" s="177" t="s">
        <v>324</v>
      </c>
      <c r="B73" s="177"/>
      <c r="C73" s="177"/>
      <c r="D73" s="177"/>
      <c r="E73" s="177"/>
      <c r="F73" s="177"/>
      <c r="G73" s="177"/>
    </row>
    <row r="74" spans="1:7" s="18" customFormat="1" ht="18.75" x14ac:dyDescent="0.3">
      <c r="A74" s="177" t="s">
        <v>325</v>
      </c>
      <c r="B74" s="177"/>
      <c r="C74" s="177"/>
      <c r="D74" s="177"/>
      <c r="E74" s="177"/>
      <c r="F74" s="177"/>
      <c r="G74" s="177"/>
    </row>
    <row r="75" spans="1:7" s="18" customFormat="1" ht="18.75" x14ac:dyDescent="0.3">
      <c r="A75" s="177" t="s">
        <v>326</v>
      </c>
      <c r="B75" s="177"/>
      <c r="C75" s="177"/>
      <c r="D75" s="177"/>
      <c r="E75" s="177"/>
      <c r="F75" s="177"/>
      <c r="G75" s="177"/>
    </row>
    <row r="76" spans="1:7" s="18" customFormat="1" ht="18.75" x14ac:dyDescent="0.3">
      <c r="A76" s="177" t="s">
        <v>327</v>
      </c>
      <c r="B76" s="177"/>
      <c r="C76" s="177"/>
      <c r="D76" s="177"/>
      <c r="E76" s="177"/>
      <c r="F76" s="177"/>
      <c r="G76" s="177"/>
    </row>
    <row r="77" spans="1:7" s="18" customFormat="1" ht="18.75" x14ac:dyDescent="0.3">
      <c r="A77" s="177" t="s">
        <v>328</v>
      </c>
      <c r="B77" s="177"/>
      <c r="C77" s="177"/>
      <c r="D77" s="177"/>
      <c r="E77" s="177"/>
      <c r="F77" s="177"/>
      <c r="G77" s="177"/>
    </row>
    <row r="78" spans="1:7" s="18" customFormat="1" ht="18.75" x14ac:dyDescent="0.3">
      <c r="A78" s="177" t="s">
        <v>329</v>
      </c>
      <c r="B78" s="177"/>
      <c r="C78" s="177"/>
      <c r="D78" s="177"/>
      <c r="E78" s="177"/>
      <c r="F78" s="177"/>
      <c r="G78" s="177"/>
    </row>
    <row r="79" spans="1:7" s="18" customFormat="1" ht="18.75" x14ac:dyDescent="0.3">
      <c r="A79" s="177" t="s">
        <v>330</v>
      </c>
      <c r="B79" s="177"/>
      <c r="C79" s="177"/>
      <c r="D79" s="177"/>
      <c r="E79" s="177"/>
      <c r="F79" s="177"/>
      <c r="G79" s="177"/>
    </row>
    <row r="80" spans="1:7" s="18" customFormat="1" ht="18.75" x14ac:dyDescent="0.3">
      <c r="A80" s="177" t="s">
        <v>331</v>
      </c>
      <c r="B80" s="177"/>
      <c r="C80" s="177"/>
      <c r="D80" s="177"/>
      <c r="E80" s="177"/>
      <c r="F80" s="177"/>
      <c r="G80" s="177"/>
    </row>
    <row r="81" spans="1:7" s="18" customFormat="1" ht="18.75" x14ac:dyDescent="0.3">
      <c r="A81" s="177" t="s">
        <v>332</v>
      </c>
      <c r="B81" s="177"/>
      <c r="C81" s="177"/>
      <c r="D81" s="177"/>
      <c r="E81" s="177"/>
      <c r="F81" s="177"/>
      <c r="G81" s="177"/>
    </row>
    <row r="82" spans="1:7" s="18" customFormat="1" ht="18.75" x14ac:dyDescent="0.3">
      <c r="A82" s="177" t="s">
        <v>333</v>
      </c>
      <c r="B82" s="177"/>
      <c r="C82" s="177"/>
      <c r="D82" s="177"/>
      <c r="E82" s="177"/>
      <c r="F82" s="177"/>
      <c r="G82" s="177"/>
    </row>
    <row r="83" spans="1:7" s="18" customFormat="1" ht="18.75" x14ac:dyDescent="0.3">
      <c r="A83" s="177" t="s">
        <v>334</v>
      </c>
      <c r="B83" s="177"/>
      <c r="C83" s="177"/>
      <c r="D83" s="177"/>
      <c r="E83" s="177"/>
      <c r="F83" s="177"/>
      <c r="G83" s="177"/>
    </row>
    <row r="84" spans="1:7" s="18" customFormat="1" ht="18.75" x14ac:dyDescent="0.3">
      <c r="A84" s="177" t="s">
        <v>335</v>
      </c>
      <c r="B84" s="177"/>
      <c r="C84" s="177"/>
      <c r="D84" s="177"/>
      <c r="E84" s="177"/>
      <c r="F84" s="177"/>
      <c r="G84" s="177"/>
    </row>
    <row r="85" spans="1:7" s="18" customFormat="1" ht="18.75" x14ac:dyDescent="0.3">
      <c r="A85" s="177" t="s">
        <v>336</v>
      </c>
      <c r="B85" s="177"/>
      <c r="C85" s="177"/>
      <c r="D85" s="177"/>
      <c r="E85" s="177"/>
      <c r="F85" s="177"/>
      <c r="G85" s="177"/>
    </row>
    <row r="86" spans="1:7" s="18" customFormat="1" ht="18.75" x14ac:dyDescent="0.3">
      <c r="A86" s="177" t="s">
        <v>337</v>
      </c>
      <c r="B86" s="177"/>
      <c r="C86" s="177"/>
      <c r="D86" s="177"/>
      <c r="E86" s="177"/>
      <c r="F86" s="177"/>
      <c r="G86" s="177"/>
    </row>
    <row r="87" spans="1:7" s="18" customFormat="1" ht="18.75" x14ac:dyDescent="0.3">
      <c r="A87" s="177" t="s">
        <v>338</v>
      </c>
      <c r="B87" s="177"/>
      <c r="C87" s="177"/>
      <c r="D87" s="177"/>
      <c r="E87" s="177"/>
      <c r="F87" s="177"/>
      <c r="G87" s="177"/>
    </row>
    <row r="88" spans="1:7" s="18" customFormat="1" ht="18.75" x14ac:dyDescent="0.3">
      <c r="A88" s="177" t="s">
        <v>339</v>
      </c>
      <c r="B88" s="177"/>
      <c r="C88" s="177"/>
      <c r="D88" s="177"/>
      <c r="E88" s="177"/>
      <c r="F88" s="177"/>
      <c r="G88" s="177"/>
    </row>
    <row r="89" spans="1:7" s="18" customFormat="1" ht="18.75" x14ac:dyDescent="0.3">
      <c r="A89" s="177" t="s">
        <v>340</v>
      </c>
      <c r="B89" s="177"/>
      <c r="C89" s="177"/>
      <c r="D89" s="177"/>
      <c r="E89" s="177"/>
      <c r="F89" s="177"/>
      <c r="G89" s="177"/>
    </row>
    <row r="90" spans="1:7" s="18" customFormat="1" ht="18.75" x14ac:dyDescent="0.3">
      <c r="A90" s="177" t="s">
        <v>341</v>
      </c>
      <c r="B90" s="177"/>
      <c r="C90" s="177"/>
      <c r="D90" s="177"/>
      <c r="E90" s="177"/>
      <c r="F90" s="177"/>
      <c r="G90" s="177"/>
    </row>
    <row r="91" spans="1:7" s="18" customFormat="1" ht="18.75" x14ac:dyDescent="0.3">
      <c r="A91" s="177" t="s">
        <v>342</v>
      </c>
      <c r="B91" s="177"/>
      <c r="C91" s="177"/>
      <c r="D91" s="177"/>
      <c r="E91" s="177"/>
      <c r="F91" s="177"/>
      <c r="G91" s="177"/>
    </row>
    <row r="92" spans="1:7" s="18" customFormat="1" ht="18.75" x14ac:dyDescent="0.3">
      <c r="A92" s="177" t="s">
        <v>343</v>
      </c>
      <c r="B92" s="177"/>
      <c r="C92" s="177"/>
      <c r="D92" s="177"/>
      <c r="E92" s="177"/>
      <c r="F92" s="177"/>
      <c r="G92" s="177"/>
    </row>
    <row r="93" spans="1:7" s="18" customFormat="1" ht="18.75" x14ac:dyDescent="0.3">
      <c r="A93" s="177" t="s">
        <v>344</v>
      </c>
      <c r="B93" s="177"/>
      <c r="C93" s="177"/>
      <c r="D93" s="177"/>
      <c r="E93" s="177"/>
      <c r="F93" s="177"/>
      <c r="G93" s="177"/>
    </row>
    <row r="94" spans="1:7" s="18" customFormat="1" ht="18.75" x14ac:dyDescent="0.3">
      <c r="A94" s="177" t="s">
        <v>345</v>
      </c>
      <c r="B94" s="177"/>
      <c r="C94" s="177"/>
      <c r="D94" s="177"/>
      <c r="E94" s="177"/>
      <c r="F94" s="177"/>
      <c r="G94" s="177"/>
    </row>
    <row r="95" spans="1:7" s="18" customFormat="1" ht="18.75" x14ac:dyDescent="0.3">
      <c r="A95" s="177" t="s">
        <v>346</v>
      </c>
      <c r="B95" s="177"/>
      <c r="C95" s="177"/>
      <c r="D95" s="177"/>
      <c r="E95" s="177"/>
      <c r="F95" s="177"/>
      <c r="G95" s="177"/>
    </row>
    <row r="96" spans="1:7" s="18" customFormat="1" ht="18.75" x14ac:dyDescent="0.3">
      <c r="A96" s="177" t="s">
        <v>347</v>
      </c>
      <c r="B96" s="177"/>
      <c r="C96" s="177"/>
      <c r="D96" s="177"/>
      <c r="E96" s="177"/>
      <c r="F96" s="177"/>
      <c r="G96" s="177"/>
    </row>
    <row r="97" spans="1:7" s="18" customFormat="1" ht="18.75" x14ac:dyDescent="0.3">
      <c r="A97" s="177" t="s">
        <v>348</v>
      </c>
      <c r="B97" s="177"/>
      <c r="C97" s="177"/>
      <c r="D97" s="177"/>
      <c r="E97" s="177"/>
      <c r="F97" s="177"/>
      <c r="G97" s="177"/>
    </row>
    <row r="98" spans="1:7" s="18" customFormat="1" ht="18.75" x14ac:dyDescent="0.3">
      <c r="A98" s="177" t="s">
        <v>349</v>
      </c>
      <c r="B98" s="177"/>
      <c r="C98" s="177"/>
      <c r="D98" s="177"/>
      <c r="E98" s="177"/>
      <c r="F98" s="177"/>
      <c r="G98" s="177"/>
    </row>
    <row r="99" spans="1:7" s="18" customFormat="1" ht="18.75" x14ac:dyDescent="0.3">
      <c r="A99" s="177" t="s">
        <v>350</v>
      </c>
      <c r="B99" s="177"/>
      <c r="C99" s="177"/>
      <c r="D99" s="177"/>
      <c r="E99" s="177"/>
      <c r="F99" s="177"/>
      <c r="G99" s="177"/>
    </row>
    <row r="100" spans="1:7" s="18" customFormat="1" ht="18.75" x14ac:dyDescent="0.3">
      <c r="A100" s="177" t="s">
        <v>351</v>
      </c>
      <c r="B100" s="177"/>
      <c r="C100" s="177"/>
      <c r="D100" s="177"/>
      <c r="E100" s="177"/>
      <c r="F100" s="177"/>
      <c r="G100" s="177"/>
    </row>
    <row r="101" spans="1:7" s="18" customFormat="1" ht="18.75" x14ac:dyDescent="0.3">
      <c r="A101" s="177" t="s">
        <v>352</v>
      </c>
      <c r="B101" s="177"/>
      <c r="C101" s="177"/>
      <c r="D101" s="177"/>
      <c r="E101" s="177"/>
      <c r="F101" s="177"/>
      <c r="G101" s="177"/>
    </row>
    <row r="102" spans="1:7" s="18" customFormat="1" ht="18.75" x14ac:dyDescent="0.3">
      <c r="A102" s="177" t="s">
        <v>353</v>
      </c>
      <c r="B102" s="177"/>
      <c r="C102" s="177"/>
      <c r="D102" s="177"/>
      <c r="E102" s="177"/>
      <c r="F102" s="177"/>
      <c r="G102" s="177"/>
    </row>
    <row r="103" spans="1:7" s="18" customFormat="1" ht="18.75" x14ac:dyDescent="0.3">
      <c r="A103" s="177" t="s">
        <v>354</v>
      </c>
      <c r="B103" s="177"/>
      <c r="C103" s="177"/>
      <c r="D103" s="177"/>
      <c r="E103" s="177"/>
      <c r="F103" s="177"/>
      <c r="G103" s="177"/>
    </row>
    <row r="104" spans="1:7" s="18" customFormat="1" ht="18.75" x14ac:dyDescent="0.3">
      <c r="A104" s="177" t="s">
        <v>355</v>
      </c>
      <c r="B104" s="177"/>
      <c r="C104" s="177"/>
      <c r="D104" s="177"/>
      <c r="E104" s="177"/>
      <c r="F104" s="177"/>
      <c r="G104" s="177"/>
    </row>
    <row r="105" spans="1:7" s="18" customFormat="1" ht="18.75" x14ac:dyDescent="0.3">
      <c r="A105" s="177" t="s">
        <v>356</v>
      </c>
      <c r="B105" s="177"/>
      <c r="C105" s="177"/>
      <c r="D105" s="177"/>
      <c r="E105" s="177"/>
      <c r="F105" s="177"/>
      <c r="G105" s="177"/>
    </row>
    <row r="106" spans="1:7" s="18" customFormat="1" ht="18.75" x14ac:dyDescent="0.3">
      <c r="A106" s="177" t="s">
        <v>357</v>
      </c>
      <c r="B106" s="177"/>
      <c r="C106" s="177"/>
      <c r="D106" s="177"/>
      <c r="E106" s="177"/>
      <c r="F106" s="177"/>
      <c r="G106" s="177"/>
    </row>
    <row r="107" spans="1:7" s="18" customFormat="1" ht="18.75" x14ac:dyDescent="0.3">
      <c r="A107" s="177" t="s">
        <v>358</v>
      </c>
      <c r="B107" s="177"/>
      <c r="C107" s="177"/>
      <c r="D107" s="177"/>
      <c r="E107" s="177"/>
      <c r="F107" s="177"/>
      <c r="G107" s="177"/>
    </row>
    <row r="108" spans="1:7" s="18" customFormat="1" ht="18.75" x14ac:dyDescent="0.3">
      <c r="A108" s="177" t="s">
        <v>359</v>
      </c>
      <c r="B108" s="177"/>
      <c r="C108" s="177"/>
      <c r="D108" s="177"/>
      <c r="E108" s="177"/>
      <c r="F108" s="177"/>
      <c r="G108" s="177"/>
    </row>
    <row r="109" spans="1:7" s="18" customFormat="1" ht="18.75" x14ac:dyDescent="0.3">
      <c r="A109" s="177" t="s">
        <v>360</v>
      </c>
      <c r="B109" s="177"/>
      <c r="C109" s="177"/>
      <c r="D109" s="177"/>
      <c r="E109" s="177"/>
      <c r="F109" s="177"/>
      <c r="G109" s="177"/>
    </row>
    <row r="110" spans="1:7" s="18" customFormat="1" ht="18.75" x14ac:dyDescent="0.3">
      <c r="A110" s="177" t="s">
        <v>361</v>
      </c>
      <c r="B110" s="177"/>
      <c r="C110" s="177"/>
      <c r="D110" s="177"/>
      <c r="E110" s="177"/>
      <c r="F110" s="177"/>
      <c r="G110" s="177"/>
    </row>
    <row r="111" spans="1:7" s="18" customFormat="1" ht="18.75" x14ac:dyDescent="0.3">
      <c r="A111" s="177" t="s">
        <v>362</v>
      </c>
      <c r="B111" s="177"/>
      <c r="C111" s="177"/>
      <c r="D111" s="177"/>
      <c r="E111" s="177"/>
      <c r="F111" s="177"/>
      <c r="G111" s="177"/>
    </row>
    <row r="112" spans="1:7" s="18" customFormat="1" ht="18.75" x14ac:dyDescent="0.3">
      <c r="A112" s="177" t="s">
        <v>363</v>
      </c>
      <c r="B112" s="177"/>
      <c r="C112" s="177"/>
      <c r="D112" s="177"/>
      <c r="E112" s="177"/>
      <c r="F112" s="177"/>
      <c r="G112" s="177"/>
    </row>
    <row r="113" spans="1:7" s="18" customFormat="1" ht="18.75" x14ac:dyDescent="0.3">
      <c r="A113" s="177" t="s">
        <v>364</v>
      </c>
      <c r="B113" s="177"/>
      <c r="C113" s="177"/>
      <c r="D113" s="177"/>
      <c r="E113" s="177"/>
      <c r="F113" s="177"/>
      <c r="G113" s="177"/>
    </row>
    <row r="114" spans="1:7" s="18" customFormat="1" ht="18.75" x14ac:dyDescent="0.3">
      <c r="A114" s="177" t="s">
        <v>365</v>
      </c>
      <c r="B114" s="177"/>
      <c r="C114" s="177"/>
      <c r="D114" s="177"/>
      <c r="E114" s="177"/>
      <c r="F114" s="177"/>
      <c r="G114" s="177"/>
    </row>
    <row r="115" spans="1:7" s="18" customFormat="1" ht="18.75" x14ac:dyDescent="0.3">
      <c r="A115" s="177" t="s">
        <v>366</v>
      </c>
      <c r="B115" s="177"/>
      <c r="C115" s="177"/>
      <c r="D115" s="177"/>
      <c r="E115" s="177"/>
      <c r="F115" s="177"/>
      <c r="G115" s="177"/>
    </row>
    <row r="116" spans="1:7" s="18" customFormat="1" ht="18.75" x14ac:dyDescent="0.3">
      <c r="A116" s="177" t="s">
        <v>367</v>
      </c>
      <c r="B116" s="177"/>
      <c r="C116" s="177"/>
      <c r="D116" s="177"/>
      <c r="E116" s="177"/>
      <c r="F116" s="177"/>
      <c r="G116" s="177"/>
    </row>
    <row r="117" spans="1:7" s="18" customFormat="1" ht="18.75" x14ac:dyDescent="0.3">
      <c r="A117" s="177" t="s">
        <v>368</v>
      </c>
      <c r="B117" s="177"/>
      <c r="C117" s="177"/>
      <c r="D117" s="177"/>
      <c r="E117" s="177"/>
      <c r="F117" s="177"/>
      <c r="G117" s="177"/>
    </row>
    <row r="118" spans="1:7" s="18" customFormat="1" ht="18.75" x14ac:dyDescent="0.3">
      <c r="A118" s="177" t="s">
        <v>369</v>
      </c>
      <c r="B118" s="177"/>
      <c r="C118" s="177"/>
      <c r="D118" s="177"/>
      <c r="E118" s="177"/>
      <c r="F118" s="177"/>
      <c r="G118" s="177"/>
    </row>
    <row r="119" spans="1:7" s="18" customFormat="1" ht="18.75" x14ac:dyDescent="0.3">
      <c r="A119" s="177" t="s">
        <v>370</v>
      </c>
      <c r="B119" s="177"/>
      <c r="C119" s="177"/>
      <c r="D119" s="177"/>
      <c r="E119" s="177"/>
      <c r="F119" s="177"/>
      <c r="G119" s="177"/>
    </row>
    <row r="120" spans="1:7" s="18" customFormat="1" ht="18.75" x14ac:dyDescent="0.3">
      <c r="A120" s="177" t="s">
        <v>371</v>
      </c>
      <c r="B120" s="177"/>
      <c r="C120" s="177"/>
      <c r="D120" s="177"/>
      <c r="E120" s="177"/>
      <c r="F120" s="177"/>
      <c r="G120" s="177"/>
    </row>
    <row r="121" spans="1:7" s="18" customFormat="1" ht="18.75" x14ac:dyDescent="0.3">
      <c r="A121" s="177" t="s">
        <v>372</v>
      </c>
      <c r="B121" s="177"/>
      <c r="C121" s="177"/>
      <c r="D121" s="177"/>
      <c r="E121" s="177"/>
      <c r="F121" s="177"/>
      <c r="G121" s="177"/>
    </row>
    <row r="122" spans="1:7" s="18" customFormat="1" ht="18.75" x14ac:dyDescent="0.3">
      <c r="A122" s="177" t="s">
        <v>373</v>
      </c>
      <c r="B122" s="177"/>
      <c r="C122" s="177"/>
      <c r="D122" s="177"/>
      <c r="E122" s="177"/>
      <c r="F122" s="177"/>
      <c r="G122" s="177"/>
    </row>
    <row r="123" spans="1:7" s="18" customFormat="1" ht="18.75" x14ac:dyDescent="0.3">
      <c r="A123" s="177" t="s">
        <v>374</v>
      </c>
      <c r="B123" s="177"/>
      <c r="C123" s="177"/>
      <c r="D123" s="177"/>
      <c r="E123" s="177"/>
      <c r="F123" s="177"/>
      <c r="G123" s="177"/>
    </row>
    <row r="124" spans="1:7" s="18" customFormat="1" ht="18.75" x14ac:dyDescent="0.3">
      <c r="A124" s="177" t="s">
        <v>375</v>
      </c>
      <c r="B124" s="177"/>
      <c r="C124" s="177"/>
      <c r="D124" s="177"/>
      <c r="E124" s="177"/>
      <c r="F124" s="177"/>
      <c r="G124" s="177"/>
    </row>
    <row r="125" spans="1:7" s="18" customFormat="1" ht="18.75" x14ac:dyDescent="0.3">
      <c r="A125" s="177" t="s">
        <v>376</v>
      </c>
      <c r="B125" s="177"/>
      <c r="C125" s="177"/>
      <c r="D125" s="177"/>
      <c r="E125" s="177"/>
      <c r="F125" s="177"/>
      <c r="G125" s="177"/>
    </row>
    <row r="126" spans="1:7" s="18" customFormat="1" ht="18.75" x14ac:dyDescent="0.3">
      <c r="A126" s="177" t="s">
        <v>377</v>
      </c>
      <c r="B126" s="177"/>
      <c r="C126" s="177"/>
      <c r="D126" s="177"/>
      <c r="E126" s="177"/>
      <c r="F126" s="177"/>
      <c r="G126" s="177"/>
    </row>
    <row r="127" spans="1:7" s="18" customFormat="1" ht="18.75" x14ac:dyDescent="0.3">
      <c r="A127" s="177" t="s">
        <v>378</v>
      </c>
      <c r="B127" s="177"/>
      <c r="C127" s="177"/>
      <c r="D127" s="177"/>
      <c r="E127" s="177"/>
      <c r="F127" s="177"/>
      <c r="G127" s="177"/>
    </row>
    <row r="128" spans="1:7" s="18" customFormat="1" ht="18.75" x14ac:dyDescent="0.3">
      <c r="A128" s="177" t="s">
        <v>379</v>
      </c>
      <c r="B128" s="177"/>
      <c r="C128" s="177"/>
      <c r="D128" s="177"/>
      <c r="E128" s="177"/>
      <c r="F128" s="177"/>
      <c r="G128" s="177"/>
    </row>
    <row r="129" spans="1:7" s="18" customFormat="1" ht="18.75" x14ac:dyDescent="0.3">
      <c r="A129" s="177" t="s">
        <v>380</v>
      </c>
      <c r="B129" s="177"/>
      <c r="C129" s="177"/>
      <c r="D129" s="177"/>
      <c r="E129" s="177"/>
      <c r="F129" s="177"/>
      <c r="G129" s="177"/>
    </row>
    <row r="130" spans="1:7" s="18" customFormat="1" ht="18.75" x14ac:dyDescent="0.3">
      <c r="A130" s="177" t="s">
        <v>381</v>
      </c>
      <c r="B130" s="177"/>
      <c r="C130" s="177"/>
      <c r="D130" s="177"/>
      <c r="E130" s="177"/>
      <c r="F130" s="177"/>
      <c r="G130" s="177"/>
    </row>
    <row r="131" spans="1:7" s="18" customFormat="1" ht="18.75" x14ac:dyDescent="0.3">
      <c r="A131" s="177" t="s">
        <v>382</v>
      </c>
      <c r="B131" s="177"/>
      <c r="C131" s="177"/>
      <c r="D131" s="177"/>
      <c r="E131" s="177"/>
      <c r="F131" s="177"/>
      <c r="G131" s="177"/>
    </row>
    <row r="132" spans="1:7" s="18" customFormat="1" ht="18.75" x14ac:dyDescent="0.3">
      <c r="A132" s="177" t="s">
        <v>383</v>
      </c>
      <c r="B132" s="177"/>
      <c r="C132" s="177"/>
      <c r="D132" s="177"/>
      <c r="E132" s="177"/>
      <c r="F132" s="177"/>
      <c r="G132" s="177"/>
    </row>
    <row r="133" spans="1:7" s="18" customFormat="1" ht="18.75" x14ac:dyDescent="0.3">
      <c r="A133" s="177" t="s">
        <v>384</v>
      </c>
      <c r="B133" s="177"/>
      <c r="C133" s="177"/>
      <c r="D133" s="177"/>
      <c r="E133" s="177"/>
      <c r="F133" s="177"/>
      <c r="G133" s="177"/>
    </row>
    <row r="134" spans="1:7" s="18" customFormat="1" ht="18.75" x14ac:dyDescent="0.3">
      <c r="A134" s="177" t="s">
        <v>385</v>
      </c>
      <c r="B134" s="177"/>
      <c r="C134" s="177"/>
      <c r="D134" s="177"/>
      <c r="E134" s="177"/>
      <c r="F134" s="177"/>
      <c r="G134" s="177"/>
    </row>
    <row r="135" spans="1:7" s="18" customFormat="1" ht="18.75" x14ac:dyDescent="0.3">
      <c r="A135" s="177" t="s">
        <v>386</v>
      </c>
      <c r="B135" s="177"/>
      <c r="C135" s="177"/>
      <c r="D135" s="177"/>
      <c r="E135" s="177"/>
      <c r="F135" s="177"/>
      <c r="G135" s="177"/>
    </row>
    <row r="136" spans="1:7" s="18" customFormat="1" ht="18.75" x14ac:dyDescent="0.3">
      <c r="A136" s="177" t="s">
        <v>387</v>
      </c>
      <c r="B136" s="177"/>
      <c r="C136" s="177"/>
      <c r="D136" s="177"/>
      <c r="E136" s="177"/>
      <c r="F136" s="177"/>
      <c r="G136" s="177"/>
    </row>
    <row r="137" spans="1:7" s="18" customFormat="1" ht="18.75" x14ac:dyDescent="0.3">
      <c r="A137" s="177" t="s">
        <v>388</v>
      </c>
      <c r="B137" s="177"/>
      <c r="C137" s="177"/>
      <c r="D137" s="177"/>
      <c r="E137" s="177"/>
      <c r="F137" s="177"/>
      <c r="G137" s="177"/>
    </row>
    <row r="138" spans="1:7" s="18" customFormat="1" ht="18.75" x14ac:dyDescent="0.3">
      <c r="A138" s="117" t="s">
        <v>389</v>
      </c>
      <c r="B138" s="177"/>
      <c r="C138" s="177"/>
      <c r="D138" s="177"/>
      <c r="E138" s="177"/>
      <c r="F138" s="177"/>
      <c r="G138" s="177"/>
    </row>
    <row r="139" spans="1:7" s="18" customFormat="1" ht="18.75" x14ac:dyDescent="0.3">
      <c r="A139" s="177" t="s">
        <v>390</v>
      </c>
      <c r="B139" s="177"/>
      <c r="C139" s="177"/>
      <c r="D139" s="177"/>
      <c r="E139" s="177"/>
      <c r="F139" s="177"/>
      <c r="G139" s="177"/>
    </row>
    <row r="140" spans="1:7" s="18" customFormat="1" ht="18.75" x14ac:dyDescent="0.3">
      <c r="A140" s="177" t="s">
        <v>391</v>
      </c>
      <c r="B140" s="177"/>
      <c r="C140" s="177"/>
      <c r="D140" s="177"/>
      <c r="E140" s="177"/>
      <c r="F140" s="177"/>
      <c r="G140" s="177"/>
    </row>
    <row r="141" spans="1:7" s="18" customFormat="1" ht="18.75" x14ac:dyDescent="0.3">
      <c r="A141" s="177" t="s">
        <v>392</v>
      </c>
      <c r="B141" s="177"/>
      <c r="C141" s="177"/>
      <c r="D141" s="177"/>
      <c r="E141" s="177"/>
      <c r="F141" s="177"/>
      <c r="G141" s="177"/>
    </row>
    <row r="142" spans="1:7" s="18" customFormat="1" ht="18.75" x14ac:dyDescent="0.3">
      <c r="A142" s="177" t="s">
        <v>393</v>
      </c>
      <c r="B142" s="177"/>
      <c r="C142" s="177"/>
      <c r="D142" s="177"/>
      <c r="E142" s="177"/>
      <c r="F142" s="177"/>
      <c r="G142" s="177"/>
    </row>
    <row r="143" spans="1:7" s="18" customFormat="1" ht="18.75" x14ac:dyDescent="0.3">
      <c r="A143" s="177" t="s">
        <v>394</v>
      </c>
      <c r="B143" s="177"/>
      <c r="C143" s="177"/>
      <c r="D143" s="177"/>
      <c r="E143" s="177"/>
      <c r="F143" s="177"/>
      <c r="G143" s="177"/>
    </row>
    <row r="144" spans="1:7" s="18" customFormat="1" ht="18.75" x14ac:dyDescent="0.3">
      <c r="A144" s="177" t="s">
        <v>395</v>
      </c>
      <c r="B144" s="177"/>
      <c r="C144" s="177"/>
      <c r="D144" s="177"/>
      <c r="E144" s="177"/>
      <c r="F144" s="177"/>
      <c r="G144" s="177"/>
    </row>
    <row r="145" spans="1:7" s="18" customFormat="1" ht="18.75" x14ac:dyDescent="0.3">
      <c r="A145" s="177" t="s">
        <v>396</v>
      </c>
      <c r="B145" s="177"/>
      <c r="C145" s="177"/>
      <c r="D145" s="177"/>
      <c r="E145" s="177"/>
      <c r="F145" s="177"/>
      <c r="G145" s="177"/>
    </row>
    <row r="146" spans="1:7" s="18" customFormat="1" ht="18.75" x14ac:dyDescent="0.3">
      <c r="A146" s="177" t="s">
        <v>397</v>
      </c>
      <c r="B146" s="177"/>
      <c r="C146" s="177"/>
      <c r="D146" s="177"/>
      <c r="E146" s="177"/>
      <c r="F146" s="177"/>
      <c r="G146" s="177"/>
    </row>
    <row r="147" spans="1:7" s="18" customFormat="1" ht="18.75" x14ac:dyDescent="0.3">
      <c r="A147" s="177" t="s">
        <v>398</v>
      </c>
      <c r="B147" s="177"/>
      <c r="C147" s="177"/>
      <c r="D147" s="177"/>
      <c r="E147" s="177"/>
      <c r="F147" s="177"/>
      <c r="G147" s="177"/>
    </row>
    <row r="148" spans="1:7" s="18" customFormat="1" ht="18.75" x14ac:dyDescent="0.3">
      <c r="A148" s="177" t="s">
        <v>399</v>
      </c>
      <c r="B148" s="177"/>
      <c r="C148" s="177"/>
      <c r="D148" s="177"/>
      <c r="E148" s="177"/>
      <c r="F148" s="177"/>
      <c r="G148" s="177"/>
    </row>
    <row r="149" spans="1:7" s="18" customFormat="1" ht="18.75" x14ac:dyDescent="0.3">
      <c r="A149" s="177" t="s">
        <v>400</v>
      </c>
      <c r="B149" s="177"/>
      <c r="C149" s="177"/>
      <c r="D149" s="177"/>
      <c r="E149" s="177"/>
      <c r="F149" s="177"/>
      <c r="G149" s="177"/>
    </row>
    <row r="150" spans="1:7" s="18" customFormat="1" ht="18.75" x14ac:dyDescent="0.3">
      <c r="A150" s="177" t="s">
        <v>401</v>
      </c>
      <c r="B150" s="177"/>
      <c r="C150" s="177"/>
      <c r="D150" s="177"/>
      <c r="E150" s="177"/>
      <c r="F150" s="177"/>
      <c r="G150" s="177"/>
    </row>
    <row r="151" spans="1:7" s="18" customFormat="1" ht="18.75" x14ac:dyDescent="0.3">
      <c r="A151" s="177" t="s">
        <v>402</v>
      </c>
      <c r="B151" s="177"/>
      <c r="C151" s="177"/>
      <c r="D151" s="177"/>
      <c r="E151" s="177"/>
      <c r="F151" s="177"/>
      <c r="G151" s="177"/>
    </row>
    <row r="152" spans="1:7" s="18" customFormat="1" ht="18.75" x14ac:dyDescent="0.3">
      <c r="A152" s="117" t="s">
        <v>403</v>
      </c>
      <c r="B152" s="177"/>
      <c r="C152" s="177"/>
      <c r="D152" s="177"/>
      <c r="E152" s="177"/>
      <c r="F152" s="177"/>
      <c r="G152" s="177"/>
    </row>
    <row r="153" spans="1:7" s="18" customFormat="1" ht="18.75" x14ac:dyDescent="0.3">
      <c r="A153" s="177" t="s">
        <v>404</v>
      </c>
      <c r="B153" s="177"/>
      <c r="C153" s="177"/>
      <c r="D153" s="177"/>
      <c r="E153" s="177"/>
      <c r="F153" s="177"/>
      <c r="G153" s="177"/>
    </row>
    <row r="154" spans="1:7" s="18" customFormat="1" ht="18.75" x14ac:dyDescent="0.3">
      <c r="A154" s="177" t="s">
        <v>405</v>
      </c>
      <c r="B154" s="177"/>
      <c r="C154" s="177"/>
      <c r="D154" s="177"/>
      <c r="E154" s="177"/>
      <c r="F154" s="177"/>
      <c r="G154" s="177"/>
    </row>
    <row r="155" spans="1:7" s="18" customFormat="1" ht="18.75" x14ac:dyDescent="0.3">
      <c r="A155" s="177" t="s">
        <v>406</v>
      </c>
      <c r="B155" s="177"/>
      <c r="C155" s="177"/>
      <c r="D155" s="177"/>
      <c r="E155" s="177"/>
      <c r="F155" s="177"/>
      <c r="G155" s="177"/>
    </row>
    <row r="156" spans="1:7" s="18" customFormat="1" ht="18.75" x14ac:dyDescent="0.3">
      <c r="A156" s="177" t="s">
        <v>407</v>
      </c>
      <c r="B156" s="177"/>
      <c r="C156" s="177"/>
      <c r="D156" s="177"/>
      <c r="E156" s="177"/>
      <c r="F156" s="177"/>
      <c r="G156" s="177"/>
    </row>
    <row r="157" spans="1:7" s="18" customFormat="1" ht="18.75" x14ac:dyDescent="0.3">
      <c r="A157" s="177" t="s">
        <v>408</v>
      </c>
      <c r="B157" s="177"/>
      <c r="C157" s="177"/>
      <c r="D157" s="177"/>
      <c r="E157" s="177"/>
      <c r="F157" s="177"/>
      <c r="G157" s="177"/>
    </row>
    <row r="158" spans="1:7" s="18" customFormat="1" ht="18.75" x14ac:dyDescent="0.3">
      <c r="A158" s="177" t="s">
        <v>409</v>
      </c>
      <c r="B158" s="177"/>
      <c r="C158" s="177"/>
      <c r="D158" s="177"/>
      <c r="E158" s="177"/>
      <c r="F158" s="177"/>
      <c r="G158" s="177"/>
    </row>
    <row r="159" spans="1:7" s="18" customFormat="1" ht="18.75" x14ac:dyDescent="0.3">
      <c r="A159" s="177" t="s">
        <v>410</v>
      </c>
      <c r="B159" s="177"/>
      <c r="C159" s="177"/>
      <c r="D159" s="177"/>
      <c r="E159" s="177"/>
      <c r="F159" s="177"/>
      <c r="G159" s="177"/>
    </row>
    <row r="160" spans="1:7" s="18" customFormat="1" ht="18.75" x14ac:dyDescent="0.3">
      <c r="A160" s="177" t="s">
        <v>411</v>
      </c>
      <c r="B160" s="177"/>
      <c r="C160" s="177"/>
      <c r="D160" s="177"/>
      <c r="E160" s="177"/>
      <c r="F160" s="177"/>
      <c r="G160" s="177"/>
    </row>
    <row r="161" spans="1:7" s="18" customFormat="1" ht="18.75" x14ac:dyDescent="0.3">
      <c r="A161" s="177" t="s">
        <v>412</v>
      </c>
      <c r="B161" s="177"/>
      <c r="C161" s="177"/>
      <c r="D161" s="177"/>
      <c r="E161" s="177"/>
      <c r="F161" s="177"/>
      <c r="G161" s="177"/>
    </row>
    <row r="162" spans="1:7" s="18" customFormat="1" ht="18.75" x14ac:dyDescent="0.3">
      <c r="A162" s="177" t="s">
        <v>413</v>
      </c>
      <c r="B162" s="177"/>
      <c r="C162" s="177"/>
      <c r="D162" s="177"/>
      <c r="E162" s="177"/>
      <c r="F162" s="177"/>
      <c r="G162" s="177"/>
    </row>
    <row r="163" spans="1:7" s="18" customFormat="1" ht="18.75" x14ac:dyDescent="0.3">
      <c r="A163" s="177" t="s">
        <v>414</v>
      </c>
      <c r="B163" s="177"/>
      <c r="C163" s="177"/>
      <c r="D163" s="177"/>
      <c r="E163" s="177"/>
      <c r="F163" s="177"/>
      <c r="G163" s="177"/>
    </row>
    <row r="164" spans="1:7" s="18" customFormat="1" ht="18.75" x14ac:dyDescent="0.3">
      <c r="A164" s="177" t="s">
        <v>415</v>
      </c>
      <c r="B164" s="177"/>
      <c r="C164" s="177"/>
      <c r="D164" s="177"/>
      <c r="E164" s="177"/>
      <c r="F164" s="177"/>
      <c r="G164" s="177"/>
    </row>
    <row r="165" spans="1:7" s="18" customFormat="1" ht="18.75" x14ac:dyDescent="0.3">
      <c r="A165" s="177" t="s">
        <v>416</v>
      </c>
      <c r="B165" s="177"/>
      <c r="C165" s="177"/>
      <c r="D165" s="177"/>
      <c r="E165" s="177"/>
      <c r="F165" s="177"/>
      <c r="G165" s="177"/>
    </row>
    <row r="166" spans="1:7" s="18" customFormat="1" ht="18.75" x14ac:dyDescent="0.3">
      <c r="A166" s="177" t="s">
        <v>417</v>
      </c>
      <c r="B166" s="177"/>
      <c r="C166" s="177"/>
      <c r="D166" s="177"/>
      <c r="E166" s="177"/>
      <c r="F166" s="177"/>
      <c r="G166" s="177"/>
    </row>
    <row r="167" spans="1:7" s="18" customFormat="1" ht="18.75" x14ac:dyDescent="0.3">
      <c r="A167" s="177" t="s">
        <v>418</v>
      </c>
      <c r="B167" s="177"/>
      <c r="C167" s="177"/>
      <c r="D167" s="177"/>
      <c r="E167" s="177"/>
      <c r="F167" s="177"/>
      <c r="G167" s="177"/>
    </row>
    <row r="168" spans="1:7" s="18" customFormat="1" ht="18.75" x14ac:dyDescent="0.3">
      <c r="A168" s="177" t="s">
        <v>419</v>
      </c>
      <c r="B168" s="177"/>
      <c r="C168" s="177"/>
      <c r="D168" s="177"/>
      <c r="E168" s="177"/>
      <c r="F168" s="177"/>
      <c r="G168" s="177"/>
    </row>
    <row r="169" spans="1:7" s="18" customFormat="1" ht="18.75" x14ac:dyDescent="0.3">
      <c r="A169" s="177" t="s">
        <v>420</v>
      </c>
      <c r="B169" s="177"/>
      <c r="C169" s="177"/>
      <c r="D169" s="177"/>
      <c r="E169" s="177"/>
      <c r="F169" s="177"/>
      <c r="G169" s="177"/>
    </row>
    <row r="170" spans="1:7" s="18" customFormat="1" ht="18.75" x14ac:dyDescent="0.3">
      <c r="A170" s="177" t="s">
        <v>421</v>
      </c>
      <c r="B170" s="177"/>
      <c r="C170" s="177"/>
      <c r="D170" s="177"/>
      <c r="E170" s="177"/>
      <c r="F170" s="177"/>
      <c r="G170" s="177"/>
    </row>
    <row r="171" spans="1:7" s="18" customFormat="1" ht="18.75" x14ac:dyDescent="0.3">
      <c r="A171" s="177" t="s">
        <v>422</v>
      </c>
      <c r="B171" s="177"/>
      <c r="C171" s="177"/>
      <c r="D171" s="177"/>
      <c r="E171" s="177"/>
      <c r="F171" s="177"/>
      <c r="G171" s="177"/>
    </row>
    <row r="172" spans="1:7" s="18" customFormat="1" ht="18.75" x14ac:dyDescent="0.3">
      <c r="A172" s="177" t="s">
        <v>423</v>
      </c>
      <c r="B172" s="177"/>
      <c r="C172" s="177"/>
      <c r="D172" s="177"/>
      <c r="E172" s="177"/>
      <c r="F172" s="177"/>
      <c r="G172" s="177"/>
    </row>
    <row r="173" spans="1:7" s="18" customFormat="1" ht="18.75" x14ac:dyDescent="0.3">
      <c r="A173" s="177" t="s">
        <v>424</v>
      </c>
      <c r="B173" s="177"/>
      <c r="C173" s="177"/>
      <c r="D173" s="177"/>
      <c r="E173" s="177"/>
      <c r="F173" s="177"/>
      <c r="G173" s="177"/>
    </row>
    <row r="174" spans="1:7" s="18" customFormat="1" ht="18.75" x14ac:dyDescent="0.3">
      <c r="A174" s="177" t="s">
        <v>425</v>
      </c>
      <c r="B174" s="177"/>
      <c r="C174" s="177"/>
      <c r="D174" s="177"/>
      <c r="E174" s="177"/>
      <c r="F174" s="177"/>
      <c r="G174" s="177"/>
    </row>
    <row r="175" spans="1:7" s="18" customFormat="1" ht="18.75" x14ac:dyDescent="0.3">
      <c r="A175" s="177" t="s">
        <v>426</v>
      </c>
      <c r="B175" s="177"/>
      <c r="C175" s="177"/>
      <c r="D175" s="177"/>
      <c r="E175" s="177"/>
      <c r="F175" s="177"/>
      <c r="G175" s="177"/>
    </row>
    <row r="176" spans="1:7" s="18" customFormat="1" ht="18.75" x14ac:dyDescent="0.3">
      <c r="A176" s="177" t="s">
        <v>427</v>
      </c>
      <c r="B176" s="177"/>
      <c r="C176" s="177"/>
      <c r="D176" s="177"/>
      <c r="E176" s="177"/>
      <c r="F176" s="177"/>
      <c r="G176" s="177"/>
    </row>
    <row r="177" spans="1:7" s="18" customFormat="1" ht="18.75" x14ac:dyDescent="0.3">
      <c r="A177" s="177" t="s">
        <v>428</v>
      </c>
      <c r="B177" s="177"/>
      <c r="C177" s="177"/>
      <c r="D177" s="177"/>
      <c r="E177" s="177"/>
      <c r="F177" s="177"/>
      <c r="G177" s="177"/>
    </row>
    <row r="178" spans="1:7" s="18" customFormat="1" ht="18.75" x14ac:dyDescent="0.3">
      <c r="A178" s="177" t="s">
        <v>429</v>
      </c>
      <c r="B178" s="177"/>
      <c r="C178" s="177"/>
      <c r="D178" s="177"/>
      <c r="E178" s="177"/>
      <c r="F178" s="177"/>
      <c r="G178" s="177"/>
    </row>
    <row r="179" spans="1:7" s="18" customFormat="1" ht="18.75" x14ac:dyDescent="0.3">
      <c r="A179" s="177" t="s">
        <v>430</v>
      </c>
      <c r="B179" s="177"/>
      <c r="C179" s="177"/>
      <c r="D179" s="177"/>
      <c r="E179" s="177"/>
      <c r="F179" s="177"/>
      <c r="G179" s="177"/>
    </row>
    <row r="180" spans="1:7" s="18" customFormat="1" ht="18.75" x14ac:dyDescent="0.3">
      <c r="A180" s="177" t="s">
        <v>431</v>
      </c>
      <c r="B180" s="177"/>
      <c r="C180" s="177"/>
      <c r="D180" s="177"/>
      <c r="E180" s="177"/>
      <c r="F180" s="177"/>
      <c r="G180" s="177"/>
    </row>
    <row r="181" spans="1:7" s="18" customFormat="1" ht="18.75" x14ac:dyDescent="0.3">
      <c r="A181" s="177" t="s">
        <v>432</v>
      </c>
      <c r="B181" s="177"/>
      <c r="C181" s="177"/>
      <c r="D181" s="177"/>
      <c r="E181" s="177"/>
      <c r="F181" s="177"/>
      <c r="G181" s="177"/>
    </row>
    <row r="182" spans="1:7" s="18" customFormat="1" ht="18.75" x14ac:dyDescent="0.3">
      <c r="A182" s="117" t="s">
        <v>433</v>
      </c>
      <c r="B182" s="177"/>
      <c r="C182" s="177"/>
      <c r="D182" s="177"/>
      <c r="E182" s="177"/>
      <c r="F182" s="177"/>
      <c r="G182" s="177"/>
    </row>
    <row r="183" spans="1:7" s="18" customFormat="1" ht="18.75" x14ac:dyDescent="0.3">
      <c r="A183" s="177" t="s">
        <v>434</v>
      </c>
      <c r="B183" s="177"/>
      <c r="C183" s="177"/>
      <c r="D183" s="177"/>
      <c r="E183" s="177"/>
      <c r="F183" s="177"/>
      <c r="G183" s="177"/>
    </row>
    <row r="184" spans="1:7" s="18" customFormat="1" ht="18.75" x14ac:dyDescent="0.3">
      <c r="A184" s="177" t="s">
        <v>435</v>
      </c>
      <c r="B184" s="177"/>
      <c r="C184" s="177"/>
      <c r="D184" s="177"/>
      <c r="E184" s="177"/>
      <c r="F184" s="177"/>
      <c r="G184" s="177"/>
    </row>
    <row r="185" spans="1:7" s="18" customFormat="1" ht="18.75" x14ac:dyDescent="0.3">
      <c r="A185" s="177" t="s">
        <v>436</v>
      </c>
      <c r="B185" s="177"/>
      <c r="C185" s="177"/>
      <c r="D185" s="177"/>
      <c r="E185" s="177"/>
      <c r="F185" s="177"/>
      <c r="G185" s="177"/>
    </row>
    <row r="186" spans="1:7" s="18" customFormat="1" ht="18.75" x14ac:dyDescent="0.3">
      <c r="A186" s="177" t="s">
        <v>437</v>
      </c>
      <c r="B186" s="177"/>
      <c r="C186" s="177"/>
      <c r="D186" s="177"/>
      <c r="E186" s="177"/>
      <c r="F186" s="177"/>
      <c r="G186" s="177"/>
    </row>
    <row r="187" spans="1:7" s="18" customFormat="1" ht="18.75" x14ac:dyDescent="0.3">
      <c r="A187" s="177" t="s">
        <v>438</v>
      </c>
      <c r="B187" s="177"/>
      <c r="C187" s="177"/>
      <c r="D187" s="177"/>
      <c r="E187" s="177"/>
      <c r="F187" s="177"/>
      <c r="G187" s="177"/>
    </row>
    <row r="188" spans="1:7" s="18" customFormat="1" ht="18.75" x14ac:dyDescent="0.3">
      <c r="A188" s="177" t="s">
        <v>439</v>
      </c>
      <c r="B188" s="177"/>
      <c r="C188" s="177"/>
      <c r="D188" s="177"/>
      <c r="E188" s="177"/>
      <c r="F188" s="177"/>
      <c r="G188" s="177"/>
    </row>
    <row r="189" spans="1:7" s="18" customFormat="1" ht="18.75" x14ac:dyDescent="0.3">
      <c r="A189" s="177" t="s">
        <v>440</v>
      </c>
      <c r="B189" s="177"/>
      <c r="C189" s="177"/>
      <c r="D189" s="177"/>
      <c r="E189" s="177"/>
      <c r="F189" s="177"/>
      <c r="G189" s="177"/>
    </row>
    <row r="190" spans="1:7" s="18" customFormat="1" ht="18.75" x14ac:dyDescent="0.3">
      <c r="A190" s="177" t="s">
        <v>441</v>
      </c>
      <c r="B190" s="177"/>
      <c r="C190" s="177"/>
      <c r="D190" s="177"/>
      <c r="E190" s="177"/>
      <c r="F190" s="177"/>
      <c r="G190" s="177"/>
    </row>
    <row r="191" spans="1:7" s="18" customFormat="1" ht="18.75" x14ac:dyDescent="0.3">
      <c r="A191" s="177" t="s">
        <v>442</v>
      </c>
      <c r="B191" s="177"/>
      <c r="C191" s="177"/>
      <c r="D191" s="177"/>
      <c r="E191" s="177"/>
      <c r="F191" s="177"/>
      <c r="G191" s="177"/>
    </row>
    <row r="192" spans="1:7" s="18" customFormat="1" ht="18.75" x14ac:dyDescent="0.3">
      <c r="A192" s="177" t="s">
        <v>443</v>
      </c>
      <c r="B192" s="177"/>
      <c r="C192" s="177"/>
      <c r="D192" s="177"/>
      <c r="E192" s="177"/>
      <c r="F192" s="177"/>
      <c r="G192" s="177"/>
    </row>
    <row r="193" spans="1:7" s="18" customFormat="1" ht="18.75" x14ac:dyDescent="0.3">
      <c r="A193" s="177" t="s">
        <v>444</v>
      </c>
      <c r="B193" s="177"/>
      <c r="C193" s="177"/>
      <c r="D193" s="177"/>
      <c r="E193" s="177"/>
      <c r="F193" s="177"/>
      <c r="G193" s="177"/>
    </row>
    <row r="194" spans="1:7" s="18" customFormat="1" ht="18.75" x14ac:dyDescent="0.3">
      <c r="A194" s="177" t="s">
        <v>445</v>
      </c>
      <c r="B194" s="177"/>
      <c r="C194" s="177"/>
      <c r="D194" s="177"/>
      <c r="E194" s="177"/>
      <c r="F194" s="177"/>
      <c r="G194" s="177"/>
    </row>
    <row r="195" spans="1:7" s="18" customFormat="1" ht="18.75" x14ac:dyDescent="0.3">
      <c r="A195" s="177" t="s">
        <v>446</v>
      </c>
      <c r="B195" s="177"/>
      <c r="C195" s="177"/>
      <c r="D195" s="177"/>
      <c r="E195" s="177"/>
      <c r="F195" s="177"/>
      <c r="G195" s="177"/>
    </row>
    <row r="196" spans="1:7" s="18" customFormat="1" ht="18.75" x14ac:dyDescent="0.3">
      <c r="A196" s="177" t="s">
        <v>447</v>
      </c>
      <c r="B196" s="177"/>
      <c r="C196" s="177"/>
      <c r="D196" s="177"/>
      <c r="E196" s="177"/>
      <c r="F196" s="177"/>
      <c r="G196" s="177"/>
    </row>
    <row r="197" spans="1:7" s="18" customFormat="1" ht="18.75" x14ac:dyDescent="0.3">
      <c r="A197" s="177" t="s">
        <v>448</v>
      </c>
      <c r="B197" s="177"/>
      <c r="C197" s="177"/>
      <c r="D197" s="177"/>
      <c r="E197" s="177"/>
      <c r="F197" s="177"/>
      <c r="G197" s="177"/>
    </row>
    <row r="198" spans="1:7" s="18" customFormat="1" ht="18.75" x14ac:dyDescent="0.3">
      <c r="A198" s="177" t="s">
        <v>449</v>
      </c>
      <c r="B198" s="177"/>
      <c r="C198" s="177"/>
      <c r="D198" s="177"/>
      <c r="E198" s="177"/>
      <c r="F198" s="177"/>
      <c r="G198" s="177"/>
    </row>
    <row r="199" spans="1:7" s="18" customFormat="1" ht="18.75" x14ac:dyDescent="0.3">
      <c r="A199" s="177" t="s">
        <v>450</v>
      </c>
      <c r="B199" s="177"/>
      <c r="C199" s="177"/>
      <c r="D199" s="177"/>
      <c r="E199" s="177"/>
      <c r="F199" s="177"/>
      <c r="G199" s="177"/>
    </row>
    <row r="200" spans="1:7" s="18" customFormat="1" ht="18.75" x14ac:dyDescent="0.3">
      <c r="A200" s="177" t="s">
        <v>451</v>
      </c>
      <c r="B200" s="177"/>
      <c r="C200" s="177"/>
      <c r="D200" s="177"/>
      <c r="E200" s="177"/>
      <c r="F200" s="177"/>
      <c r="G200" s="177"/>
    </row>
    <row r="201" spans="1:7" s="18" customFormat="1" ht="18.75" x14ac:dyDescent="0.3">
      <c r="A201" s="177" t="s">
        <v>452</v>
      </c>
      <c r="B201" s="177"/>
      <c r="C201" s="177"/>
      <c r="D201" s="177"/>
      <c r="E201" s="177"/>
      <c r="F201" s="177"/>
      <c r="G201" s="177"/>
    </row>
    <row r="202" spans="1:7" s="18" customFormat="1" ht="18.75" x14ac:dyDescent="0.3">
      <c r="A202" s="177" t="s">
        <v>453</v>
      </c>
      <c r="B202" s="177"/>
      <c r="C202" s="177"/>
      <c r="D202" s="177"/>
      <c r="E202" s="177"/>
      <c r="F202" s="177"/>
      <c r="G202" s="177"/>
    </row>
    <row r="203" spans="1:7" s="18" customFormat="1" ht="18.75" x14ac:dyDescent="0.3">
      <c r="A203" s="177" t="s">
        <v>454</v>
      </c>
      <c r="B203" s="177"/>
      <c r="C203" s="177"/>
      <c r="D203" s="177"/>
      <c r="E203" s="177"/>
      <c r="F203" s="177"/>
      <c r="G203" s="177"/>
    </row>
    <row r="204" spans="1:7" s="18" customFormat="1" ht="18.75" x14ac:dyDescent="0.3">
      <c r="A204" s="177" t="s">
        <v>455</v>
      </c>
      <c r="B204" s="177"/>
      <c r="C204" s="177"/>
      <c r="D204" s="177"/>
      <c r="E204" s="177"/>
      <c r="F204" s="177"/>
      <c r="G204" s="177"/>
    </row>
    <row r="205" spans="1:7" s="18" customFormat="1" ht="18.75" x14ac:dyDescent="0.3">
      <c r="A205" s="177" t="s">
        <v>456</v>
      </c>
      <c r="B205" s="177"/>
      <c r="C205" s="177"/>
      <c r="D205" s="177"/>
      <c r="E205" s="177"/>
      <c r="F205" s="177"/>
      <c r="G205" s="177"/>
    </row>
    <row r="206" spans="1:7" s="18" customFormat="1" ht="18.75" x14ac:dyDescent="0.3">
      <c r="A206" s="177" t="s">
        <v>457</v>
      </c>
      <c r="B206" s="177"/>
      <c r="C206" s="177"/>
      <c r="D206" s="177"/>
      <c r="E206" s="177"/>
      <c r="F206" s="177"/>
      <c r="G206" s="177"/>
    </row>
    <row r="207" spans="1:7" s="18" customFormat="1" ht="18.75" x14ac:dyDescent="0.3">
      <c r="A207" s="177" t="s">
        <v>458</v>
      </c>
      <c r="B207" s="177"/>
      <c r="C207" s="177"/>
      <c r="D207" s="177"/>
      <c r="E207" s="177"/>
      <c r="F207" s="177"/>
      <c r="G207" s="177"/>
    </row>
    <row r="208" spans="1:7" s="18" customFormat="1" ht="18.75" x14ac:dyDescent="0.3">
      <c r="A208" s="177" t="s">
        <v>459</v>
      </c>
      <c r="B208" s="177"/>
      <c r="C208" s="177"/>
      <c r="D208" s="177"/>
      <c r="E208" s="177"/>
      <c r="F208" s="177"/>
      <c r="G208" s="177"/>
    </row>
    <row r="209" spans="1:7" s="18" customFormat="1" ht="18.75" x14ac:dyDescent="0.3">
      <c r="A209" s="177" t="s">
        <v>460</v>
      </c>
      <c r="B209" s="177"/>
      <c r="C209" s="177"/>
      <c r="D209" s="177"/>
      <c r="E209" s="177"/>
      <c r="F209" s="177"/>
      <c r="G209" s="177"/>
    </row>
    <row r="210" spans="1:7" s="18" customFormat="1" ht="18.75" x14ac:dyDescent="0.3">
      <c r="A210" s="177" t="s">
        <v>461</v>
      </c>
      <c r="B210" s="177"/>
      <c r="C210" s="177"/>
      <c r="D210" s="177"/>
      <c r="E210" s="177"/>
      <c r="F210" s="177"/>
      <c r="G210" s="177"/>
    </row>
    <row r="211" spans="1:7" s="18" customFormat="1" ht="18.75" x14ac:dyDescent="0.3">
      <c r="A211" s="177" t="s">
        <v>462</v>
      </c>
      <c r="B211" s="177"/>
      <c r="C211" s="177"/>
      <c r="D211" s="177"/>
      <c r="E211" s="177"/>
      <c r="F211" s="177"/>
      <c r="G211" s="177"/>
    </row>
    <row r="212" spans="1:7" s="18" customFormat="1" ht="18.75" x14ac:dyDescent="0.3">
      <c r="A212" s="177" t="s">
        <v>463</v>
      </c>
      <c r="B212" s="177"/>
      <c r="C212" s="177"/>
      <c r="D212" s="177"/>
      <c r="E212" s="177"/>
      <c r="F212" s="177"/>
      <c r="G212" s="177"/>
    </row>
    <row r="213" spans="1:7" s="18" customFormat="1" ht="18.75" x14ac:dyDescent="0.3">
      <c r="A213" s="177" t="s">
        <v>464</v>
      </c>
      <c r="B213" s="177"/>
      <c r="C213" s="177"/>
      <c r="D213" s="177"/>
      <c r="E213" s="177"/>
      <c r="F213" s="177"/>
      <c r="G213" s="177"/>
    </row>
    <row r="214" spans="1:7" s="18" customFormat="1" ht="18.75" x14ac:dyDescent="0.3">
      <c r="A214" s="177" t="s">
        <v>465</v>
      </c>
      <c r="B214" s="177"/>
      <c r="C214" s="177"/>
      <c r="D214" s="177"/>
      <c r="E214" s="177"/>
      <c r="F214" s="177"/>
      <c r="G214" s="177"/>
    </row>
    <row r="215" spans="1:7" s="18" customFormat="1" ht="18.75" x14ac:dyDescent="0.3">
      <c r="A215" s="177" t="s">
        <v>466</v>
      </c>
      <c r="B215" s="177"/>
      <c r="C215" s="177"/>
      <c r="D215" s="177"/>
      <c r="E215" s="177"/>
      <c r="F215" s="177"/>
      <c r="G215" s="177"/>
    </row>
    <row r="216" spans="1:7" s="18" customFormat="1" ht="18.75" x14ac:dyDescent="0.3">
      <c r="A216" s="177" t="s">
        <v>467</v>
      </c>
      <c r="B216" s="177"/>
      <c r="C216" s="177"/>
      <c r="D216" s="177"/>
      <c r="E216" s="177"/>
      <c r="F216" s="177"/>
      <c r="G216" s="177"/>
    </row>
    <row r="217" spans="1:7" s="18" customFormat="1" ht="18.75" x14ac:dyDescent="0.3">
      <c r="A217" s="177" t="s">
        <v>468</v>
      </c>
      <c r="B217" s="177"/>
      <c r="C217" s="177"/>
      <c r="D217" s="177"/>
      <c r="E217" s="177"/>
      <c r="F217" s="177"/>
      <c r="G217" s="177"/>
    </row>
    <row r="218" spans="1:7" s="18" customFormat="1" ht="18.75" x14ac:dyDescent="0.3">
      <c r="A218" s="177" t="s">
        <v>469</v>
      </c>
      <c r="B218" s="177"/>
      <c r="C218" s="177"/>
      <c r="D218" s="177"/>
      <c r="E218" s="177"/>
      <c r="F218" s="177"/>
      <c r="G218" s="177"/>
    </row>
    <row r="219" spans="1:7" s="18" customFormat="1" ht="18.75" x14ac:dyDescent="0.3">
      <c r="A219" s="177" t="s">
        <v>470</v>
      </c>
      <c r="B219" s="177"/>
      <c r="C219" s="177"/>
      <c r="D219" s="177"/>
      <c r="E219" s="177"/>
      <c r="F219" s="177"/>
      <c r="G219" s="177"/>
    </row>
    <row r="220" spans="1:7" s="18" customFormat="1" ht="18.75" x14ac:dyDescent="0.3">
      <c r="A220" s="177" t="s">
        <v>471</v>
      </c>
      <c r="B220" s="177"/>
      <c r="C220" s="177"/>
      <c r="D220" s="177"/>
      <c r="E220" s="177"/>
      <c r="F220" s="177"/>
      <c r="G220" s="177"/>
    </row>
    <row r="221" spans="1:7" s="18" customFormat="1" ht="18.75" x14ac:dyDescent="0.3">
      <c r="A221" s="177" t="s">
        <v>472</v>
      </c>
      <c r="B221" s="177"/>
      <c r="C221" s="177"/>
      <c r="D221" s="177"/>
      <c r="E221" s="177"/>
      <c r="F221" s="177"/>
      <c r="G221" s="177"/>
    </row>
    <row r="222" spans="1:7" s="18" customFormat="1" ht="18.75" x14ac:dyDescent="0.3">
      <c r="A222" s="177" t="s">
        <v>473</v>
      </c>
      <c r="B222" s="177"/>
      <c r="C222" s="177"/>
      <c r="D222" s="177"/>
      <c r="E222" s="177"/>
      <c r="F222" s="177"/>
      <c r="G222" s="177"/>
    </row>
    <row r="223" spans="1:7" s="18" customFormat="1" ht="18.75" x14ac:dyDescent="0.3">
      <c r="A223" s="177" t="s">
        <v>474</v>
      </c>
      <c r="B223" s="177"/>
      <c r="C223" s="177"/>
      <c r="D223" s="177"/>
      <c r="E223" s="177"/>
      <c r="F223" s="177"/>
      <c r="G223" s="177"/>
    </row>
    <row r="224" spans="1:7" s="18" customFormat="1" ht="18.75" x14ac:dyDescent="0.3">
      <c r="A224" s="177" t="s">
        <v>475</v>
      </c>
      <c r="B224" s="177"/>
      <c r="C224" s="177"/>
      <c r="D224" s="177"/>
      <c r="E224" s="177"/>
      <c r="F224" s="177"/>
      <c r="G224" s="177"/>
    </row>
    <row r="225" spans="1:7" s="18" customFormat="1" ht="18.75" x14ac:dyDescent="0.3">
      <c r="A225" s="177" t="s">
        <v>476</v>
      </c>
      <c r="B225" s="177"/>
      <c r="C225" s="177"/>
      <c r="D225" s="177"/>
      <c r="E225" s="177"/>
      <c r="F225" s="177"/>
      <c r="G225" s="177"/>
    </row>
    <row r="226" spans="1:7" s="18" customFormat="1" ht="18.75" x14ac:dyDescent="0.3">
      <c r="A226" s="177" t="s">
        <v>477</v>
      </c>
      <c r="B226" s="177"/>
      <c r="C226" s="177"/>
      <c r="D226" s="177"/>
      <c r="E226" s="177"/>
      <c r="F226" s="177"/>
      <c r="G226" s="177"/>
    </row>
    <row r="227" spans="1:7" s="18" customFormat="1" ht="18.75" x14ac:dyDescent="0.3">
      <c r="A227" s="177" t="s">
        <v>478</v>
      </c>
      <c r="B227" s="177"/>
      <c r="C227" s="177"/>
      <c r="D227" s="177"/>
      <c r="E227" s="177"/>
      <c r="F227" s="177"/>
      <c r="G227" s="177"/>
    </row>
    <row r="228" spans="1:7" s="18" customFormat="1" ht="18.75" x14ac:dyDescent="0.3">
      <c r="A228" s="177" t="s">
        <v>479</v>
      </c>
      <c r="B228" s="177"/>
      <c r="C228" s="177"/>
      <c r="D228" s="177"/>
      <c r="E228" s="177"/>
      <c r="F228" s="177"/>
      <c r="G228" s="177"/>
    </row>
    <row r="229" spans="1:7" s="18" customFormat="1" ht="18.75" x14ac:dyDescent="0.3">
      <c r="A229" s="177" t="s">
        <v>480</v>
      </c>
      <c r="B229" s="177"/>
      <c r="C229" s="177"/>
      <c r="D229" s="177"/>
      <c r="E229" s="177"/>
      <c r="F229" s="177"/>
      <c r="G229" s="177"/>
    </row>
    <row r="230" spans="1:7" s="18" customFormat="1" ht="18.75" x14ac:dyDescent="0.3">
      <c r="A230" s="177" t="s">
        <v>481</v>
      </c>
      <c r="B230" s="177"/>
      <c r="C230" s="177"/>
      <c r="D230" s="177"/>
      <c r="E230" s="177"/>
      <c r="F230" s="177"/>
      <c r="G230" s="177"/>
    </row>
    <row r="231" spans="1:7" s="18" customFormat="1" ht="18.75" x14ac:dyDescent="0.3">
      <c r="A231" s="117" t="s">
        <v>482</v>
      </c>
      <c r="B231" s="177"/>
      <c r="C231" s="177"/>
      <c r="D231" s="177"/>
      <c r="E231" s="177"/>
      <c r="F231" s="177"/>
      <c r="G231" s="177"/>
    </row>
    <row r="232" spans="1:7" s="18" customFormat="1" ht="18.75" x14ac:dyDescent="0.3">
      <c r="A232" s="177" t="s">
        <v>483</v>
      </c>
      <c r="B232" s="177"/>
      <c r="C232" s="177"/>
      <c r="D232" s="177"/>
      <c r="E232" s="177"/>
      <c r="F232" s="177"/>
      <c r="G232" s="177"/>
    </row>
    <row r="233" spans="1:7" s="18" customFormat="1" ht="18.75" x14ac:dyDescent="0.3">
      <c r="A233" s="177" t="s">
        <v>484</v>
      </c>
      <c r="B233" s="177"/>
      <c r="C233" s="177"/>
      <c r="D233" s="177"/>
      <c r="E233" s="177"/>
      <c r="F233" s="177"/>
      <c r="G233" s="177"/>
    </row>
    <row r="234" spans="1:7" s="18" customFormat="1" ht="18.75" x14ac:dyDescent="0.3">
      <c r="A234" s="177" t="s">
        <v>485</v>
      </c>
      <c r="B234" s="177"/>
      <c r="C234" s="177"/>
      <c r="D234" s="177"/>
      <c r="E234" s="177"/>
      <c r="F234" s="177"/>
      <c r="G234" s="177"/>
    </row>
    <row r="235" spans="1:7" s="18" customFormat="1" ht="18.75" x14ac:dyDescent="0.3">
      <c r="A235" s="177" t="s">
        <v>486</v>
      </c>
      <c r="B235" s="177"/>
      <c r="C235" s="177"/>
      <c r="D235" s="177"/>
      <c r="E235" s="177"/>
      <c r="F235" s="177"/>
      <c r="G235" s="177"/>
    </row>
    <row r="236" spans="1:7" s="18" customFormat="1" ht="18.75" x14ac:dyDescent="0.3">
      <c r="A236" s="177" t="s">
        <v>487</v>
      </c>
      <c r="B236" s="177"/>
      <c r="C236" s="177"/>
      <c r="D236" s="177"/>
      <c r="E236" s="177"/>
      <c r="F236" s="177"/>
      <c r="G236" s="177"/>
    </row>
    <row r="237" spans="1:7" s="18" customFormat="1" ht="18.75" x14ac:dyDescent="0.3">
      <c r="A237" s="177" t="s">
        <v>488</v>
      </c>
      <c r="B237" s="177"/>
      <c r="C237" s="177"/>
      <c r="D237" s="177"/>
      <c r="E237" s="177"/>
      <c r="F237" s="177"/>
      <c r="G237" s="177"/>
    </row>
    <row r="238" spans="1:7" s="18" customFormat="1" ht="18.75" x14ac:dyDescent="0.3">
      <c r="A238" s="177" t="s">
        <v>489</v>
      </c>
      <c r="B238" s="177"/>
      <c r="C238" s="177"/>
      <c r="D238" s="177"/>
      <c r="E238" s="177"/>
      <c r="F238" s="177"/>
      <c r="G238" s="177"/>
    </row>
    <row r="239" spans="1:7" s="18" customFormat="1" ht="18.75" x14ac:dyDescent="0.3">
      <c r="A239" s="177" t="s">
        <v>490</v>
      </c>
      <c r="B239" s="177"/>
      <c r="C239" s="177"/>
      <c r="D239" s="177"/>
      <c r="E239" s="177"/>
      <c r="F239" s="177"/>
      <c r="G239" s="177"/>
    </row>
    <row r="240" spans="1:7" s="18" customFormat="1" ht="18.75" x14ac:dyDescent="0.3">
      <c r="A240" s="177" t="s">
        <v>491</v>
      </c>
      <c r="B240" s="177"/>
      <c r="C240" s="177"/>
      <c r="D240" s="177"/>
      <c r="E240" s="177"/>
      <c r="F240" s="177"/>
      <c r="G240" s="177"/>
    </row>
    <row r="241" spans="1:7" s="18" customFormat="1" ht="18.75" x14ac:dyDescent="0.3">
      <c r="A241" s="177" t="s">
        <v>492</v>
      </c>
      <c r="B241" s="177"/>
      <c r="C241" s="177"/>
      <c r="D241" s="177"/>
      <c r="E241" s="177"/>
      <c r="F241" s="177"/>
      <c r="G241" s="177"/>
    </row>
    <row r="242" spans="1:7" s="18" customFormat="1" ht="18.75" x14ac:dyDescent="0.3">
      <c r="A242" s="177" t="s">
        <v>493</v>
      </c>
      <c r="B242" s="177"/>
      <c r="C242" s="177"/>
      <c r="D242" s="177"/>
      <c r="E242" s="177"/>
      <c r="F242" s="177"/>
      <c r="G242" s="177"/>
    </row>
    <row r="243" spans="1:7" s="18" customFormat="1" ht="18.75" x14ac:dyDescent="0.3">
      <c r="A243" s="177" t="s">
        <v>494</v>
      </c>
      <c r="B243" s="177"/>
      <c r="C243" s="177"/>
      <c r="D243" s="177"/>
      <c r="E243" s="177"/>
      <c r="F243" s="177"/>
      <c r="G243" s="177"/>
    </row>
    <row r="244" spans="1:7" s="18" customFormat="1" ht="18.75" x14ac:dyDescent="0.3">
      <c r="A244" s="177" t="s">
        <v>495</v>
      </c>
      <c r="B244" s="177"/>
      <c r="C244" s="177"/>
      <c r="D244" s="177"/>
      <c r="E244" s="177"/>
      <c r="F244" s="177"/>
      <c r="G244" s="177"/>
    </row>
    <row r="245" spans="1:7" s="18" customFormat="1" ht="18.75" x14ac:dyDescent="0.3">
      <c r="A245" s="177" t="s">
        <v>496</v>
      </c>
      <c r="B245" s="177"/>
      <c r="C245" s="177"/>
      <c r="D245" s="177"/>
      <c r="E245" s="177"/>
      <c r="F245" s="177"/>
      <c r="G245" s="177"/>
    </row>
    <row r="246" spans="1:7" s="18" customFormat="1" ht="18.75" x14ac:dyDescent="0.3">
      <c r="A246" s="177" t="s">
        <v>497</v>
      </c>
      <c r="B246" s="177"/>
      <c r="C246" s="177"/>
      <c r="D246" s="177"/>
      <c r="E246" s="177"/>
      <c r="F246" s="177"/>
      <c r="G246" s="177"/>
    </row>
    <row r="247" spans="1:7" s="18" customFormat="1" ht="18.75" x14ac:dyDescent="0.3">
      <c r="A247" s="177" t="s">
        <v>498</v>
      </c>
      <c r="B247" s="177"/>
      <c r="C247" s="177"/>
      <c r="D247" s="177"/>
      <c r="E247" s="177"/>
      <c r="F247" s="177"/>
      <c r="G247" s="177"/>
    </row>
    <row r="248" spans="1:7" s="18" customFormat="1" ht="18.75" x14ac:dyDescent="0.3">
      <c r="A248" s="177" t="s">
        <v>499</v>
      </c>
      <c r="B248" s="177"/>
      <c r="C248" s="177"/>
      <c r="D248" s="177"/>
      <c r="E248" s="177"/>
      <c r="F248" s="177"/>
      <c r="G248" s="177"/>
    </row>
    <row r="249" spans="1:7" s="18" customFormat="1" ht="18.75" x14ac:dyDescent="0.3">
      <c r="A249" s="177" t="s">
        <v>500</v>
      </c>
      <c r="B249" s="177"/>
      <c r="C249" s="177"/>
      <c r="D249" s="177"/>
      <c r="E249" s="177"/>
      <c r="F249" s="177"/>
      <c r="G249" s="177"/>
    </row>
    <row r="250" spans="1:7" s="18" customFormat="1" ht="18.75" x14ac:dyDescent="0.3">
      <c r="A250" s="177" t="s">
        <v>501</v>
      </c>
      <c r="B250" s="177"/>
      <c r="C250" s="177"/>
      <c r="D250" s="177"/>
      <c r="E250" s="177"/>
      <c r="F250" s="177"/>
      <c r="G250" s="177"/>
    </row>
    <row r="251" spans="1:7" s="18" customFormat="1" ht="18.75" x14ac:dyDescent="0.3">
      <c r="A251" s="177" t="s">
        <v>502</v>
      </c>
      <c r="B251" s="177"/>
      <c r="C251" s="177"/>
      <c r="D251" s="177"/>
      <c r="E251" s="177"/>
      <c r="F251" s="177"/>
      <c r="G251" s="177"/>
    </row>
    <row r="252" spans="1:7" s="18" customFormat="1" ht="18.75" x14ac:dyDescent="0.3">
      <c r="A252" s="177" t="s">
        <v>503</v>
      </c>
      <c r="B252" s="177"/>
      <c r="C252" s="177"/>
      <c r="D252" s="177"/>
      <c r="E252" s="177"/>
      <c r="F252" s="177"/>
      <c r="G252" s="177"/>
    </row>
    <row r="253" spans="1:7" s="18" customFormat="1" ht="18.75" x14ac:dyDescent="0.3">
      <c r="A253" s="177" t="s">
        <v>504</v>
      </c>
      <c r="B253" s="177"/>
      <c r="C253" s="177"/>
      <c r="D253" s="177"/>
      <c r="E253" s="177"/>
      <c r="F253" s="177"/>
      <c r="G253" s="177"/>
    </row>
    <row r="254" spans="1:7" s="18" customFormat="1" ht="18.75" x14ac:dyDescent="0.3">
      <c r="A254" s="177" t="s">
        <v>505</v>
      </c>
      <c r="B254" s="177"/>
      <c r="C254" s="177"/>
      <c r="D254" s="177"/>
      <c r="E254" s="177"/>
      <c r="F254" s="177"/>
      <c r="G254" s="177"/>
    </row>
    <row r="255" spans="1:7" s="18" customFormat="1" ht="18.75" x14ac:dyDescent="0.3">
      <c r="A255" s="177" t="s">
        <v>506</v>
      </c>
      <c r="B255" s="177"/>
      <c r="C255" s="177"/>
      <c r="D255" s="177"/>
      <c r="E255" s="177"/>
      <c r="F255" s="177"/>
      <c r="G255" s="177"/>
    </row>
    <row r="256" spans="1:7" s="18" customFormat="1" ht="18.75" x14ac:dyDescent="0.3">
      <c r="A256" s="177" t="s">
        <v>507</v>
      </c>
      <c r="B256" s="177"/>
      <c r="C256" s="177"/>
      <c r="D256" s="177"/>
      <c r="E256" s="177"/>
      <c r="F256" s="177"/>
      <c r="G256" s="177"/>
    </row>
    <row r="257" spans="1:7" s="18" customFormat="1" ht="18.75" x14ac:dyDescent="0.3">
      <c r="A257" s="177" t="s">
        <v>508</v>
      </c>
      <c r="B257" s="177"/>
      <c r="C257" s="177"/>
      <c r="D257" s="177"/>
      <c r="E257" s="177"/>
      <c r="F257" s="177"/>
      <c r="G257" s="177"/>
    </row>
    <row r="258" spans="1:7" s="18" customFormat="1" ht="18.75" x14ac:dyDescent="0.3">
      <c r="A258" s="177" t="s">
        <v>509</v>
      </c>
      <c r="B258" s="177"/>
      <c r="C258" s="177"/>
      <c r="D258" s="177"/>
      <c r="E258" s="177"/>
      <c r="F258" s="177"/>
      <c r="G258" s="177"/>
    </row>
    <row r="259" spans="1:7" s="18" customFormat="1" ht="18.75" x14ac:dyDescent="0.3">
      <c r="A259" s="177" t="s">
        <v>510</v>
      </c>
      <c r="B259" s="177"/>
      <c r="C259" s="177"/>
      <c r="D259" s="177"/>
      <c r="E259" s="177"/>
      <c r="F259" s="177"/>
      <c r="G259" s="177"/>
    </row>
    <row r="260" spans="1:7" s="18" customFormat="1" ht="18.75" x14ac:dyDescent="0.3">
      <c r="A260" s="177" t="s">
        <v>511</v>
      </c>
      <c r="B260" s="177"/>
      <c r="C260" s="177"/>
      <c r="D260" s="177"/>
      <c r="E260" s="177"/>
      <c r="F260" s="177"/>
      <c r="G260" s="177"/>
    </row>
    <row r="261" spans="1:7" s="18" customFormat="1" ht="18.75" x14ac:dyDescent="0.3">
      <c r="A261" s="177" t="s">
        <v>512</v>
      </c>
      <c r="B261" s="177"/>
      <c r="C261" s="177"/>
      <c r="D261" s="177"/>
      <c r="E261" s="177"/>
      <c r="F261" s="177"/>
      <c r="G261" s="177"/>
    </row>
    <row r="262" spans="1:7" s="18" customFormat="1" ht="18.75" x14ac:dyDescent="0.3">
      <c r="A262" s="177" t="s">
        <v>513</v>
      </c>
      <c r="B262" s="177"/>
      <c r="C262" s="177"/>
      <c r="D262" s="177"/>
      <c r="E262" s="177"/>
      <c r="F262" s="177"/>
      <c r="G262" s="177"/>
    </row>
    <row r="263" spans="1:7" s="18" customFormat="1" ht="18.75" x14ac:dyDescent="0.3">
      <c r="A263" s="177" t="s">
        <v>514</v>
      </c>
      <c r="B263" s="177"/>
      <c r="C263" s="177"/>
      <c r="D263" s="177"/>
      <c r="E263" s="177"/>
      <c r="F263" s="177"/>
      <c r="G263" s="177"/>
    </row>
    <row r="264" spans="1:7" s="18" customFormat="1" ht="18.75" x14ac:dyDescent="0.3">
      <c r="A264" s="177" t="s">
        <v>515</v>
      </c>
      <c r="B264" s="177"/>
      <c r="C264" s="177"/>
      <c r="D264" s="177"/>
      <c r="E264" s="177"/>
      <c r="F264" s="177"/>
      <c r="G264" s="177"/>
    </row>
    <row r="265" spans="1:7" s="18" customFormat="1" ht="18.75" x14ac:dyDescent="0.3">
      <c r="A265" s="177" t="s">
        <v>516</v>
      </c>
      <c r="B265" s="177"/>
      <c r="C265" s="177"/>
      <c r="D265" s="177"/>
      <c r="E265" s="177"/>
      <c r="F265" s="177"/>
      <c r="G265" s="177"/>
    </row>
    <row r="266" spans="1:7" s="18" customFormat="1" ht="18.75" x14ac:dyDescent="0.3">
      <c r="A266" s="177" t="s">
        <v>517</v>
      </c>
      <c r="B266" s="177"/>
      <c r="C266" s="177"/>
      <c r="D266" s="177"/>
      <c r="E266" s="177"/>
      <c r="F266" s="177"/>
      <c r="G266" s="177"/>
    </row>
    <row r="267" spans="1:7" s="18" customFormat="1" ht="18.75" x14ac:dyDescent="0.3">
      <c r="A267" s="177" t="s">
        <v>518</v>
      </c>
      <c r="B267" s="177"/>
      <c r="C267" s="177"/>
      <c r="D267" s="177"/>
      <c r="E267" s="177"/>
      <c r="F267" s="177"/>
      <c r="G267" s="177"/>
    </row>
    <row r="268" spans="1:7" s="18" customFormat="1" ht="18.75" x14ac:dyDescent="0.3">
      <c r="A268" s="177" t="s">
        <v>519</v>
      </c>
      <c r="B268" s="177"/>
      <c r="C268" s="177"/>
      <c r="D268" s="177"/>
      <c r="E268" s="177"/>
      <c r="F268" s="177"/>
      <c r="G268" s="177"/>
    </row>
    <row r="269" spans="1:7" s="18" customFormat="1" ht="18.75" x14ac:dyDescent="0.3">
      <c r="A269" s="177" t="s">
        <v>520</v>
      </c>
      <c r="B269" s="177"/>
      <c r="C269" s="177"/>
      <c r="D269" s="177"/>
      <c r="E269" s="177"/>
      <c r="F269" s="177"/>
      <c r="G269" s="177"/>
    </row>
    <row r="270" spans="1:7" s="18" customFormat="1" ht="18.75" x14ac:dyDescent="0.3">
      <c r="A270" s="177" t="s">
        <v>521</v>
      </c>
      <c r="B270" s="177"/>
      <c r="C270" s="177"/>
      <c r="D270" s="177"/>
      <c r="E270" s="177"/>
      <c r="F270" s="177"/>
      <c r="G270" s="177"/>
    </row>
    <row r="271" spans="1:7" s="18" customFormat="1" ht="18.75" x14ac:dyDescent="0.3">
      <c r="A271" s="177" t="s">
        <v>522</v>
      </c>
      <c r="B271" s="177"/>
      <c r="C271" s="177"/>
      <c r="D271" s="177"/>
      <c r="E271" s="177"/>
      <c r="F271" s="177"/>
      <c r="G271" s="177"/>
    </row>
  </sheetData>
  <sheetProtection algorithmName="SHA-512" hashValue="3r8o4ab3rgsc43oFZvLVrVleIHhh+NWkgDjPYVpDHE9ZtCPmkMNMMVMWJTwP00KLiUaOsBXIU4ZHEpiVShzE/g==" saltValue="Of+vxqwxsiT5II0M6e5p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L40" sqref="L40"/>
    </sheetView>
  </sheetViews>
  <sheetFormatPr baseColWidth="10" defaultRowHeight="15" x14ac:dyDescent="0.25"/>
  <sheetData>
    <row r="1" spans="1:11" x14ac:dyDescent="0.25">
      <c r="B1" s="1"/>
      <c r="C1" s="435" t="s">
        <v>0</v>
      </c>
      <c r="D1" s="435"/>
      <c r="E1" s="435"/>
      <c r="F1" s="435"/>
      <c r="G1" s="435"/>
      <c r="H1" s="435"/>
      <c r="I1" s="435"/>
      <c r="J1" s="435"/>
      <c r="K1" s="435"/>
    </row>
    <row r="2" spans="1:11" x14ac:dyDescent="0.25">
      <c r="A2" s="1"/>
      <c r="B2" s="1"/>
      <c r="C2" s="2">
        <v>10</v>
      </c>
      <c r="D2" s="2">
        <v>15</v>
      </c>
      <c r="E2" s="2">
        <v>20</v>
      </c>
      <c r="F2" s="2">
        <v>25</v>
      </c>
      <c r="G2" s="2">
        <v>30</v>
      </c>
      <c r="H2" s="2">
        <v>35</v>
      </c>
      <c r="I2" s="2">
        <v>40</v>
      </c>
      <c r="J2" s="2">
        <v>45</v>
      </c>
      <c r="K2" s="2">
        <v>50</v>
      </c>
    </row>
    <row r="3" spans="1:11" x14ac:dyDescent="0.25">
      <c r="A3" s="436" t="s">
        <v>1</v>
      </c>
      <c r="B3" s="1">
        <v>5</v>
      </c>
      <c r="C3" s="3">
        <v>1</v>
      </c>
      <c r="D3" s="3">
        <v>2</v>
      </c>
      <c r="E3" s="3">
        <v>2</v>
      </c>
      <c r="F3" s="3">
        <v>3</v>
      </c>
      <c r="G3" s="3">
        <v>3</v>
      </c>
      <c r="H3" s="3">
        <v>4</v>
      </c>
      <c r="I3" s="3">
        <v>4</v>
      </c>
      <c r="J3" s="3">
        <v>5</v>
      </c>
      <c r="K3" s="3">
        <v>6</v>
      </c>
    </row>
    <row r="4" spans="1:11" x14ac:dyDescent="0.25">
      <c r="A4" s="436"/>
      <c r="B4" s="1">
        <v>6</v>
      </c>
      <c r="C4" s="3">
        <v>2</v>
      </c>
      <c r="D4" s="3">
        <v>2</v>
      </c>
      <c r="E4" s="3">
        <v>3</v>
      </c>
      <c r="F4" s="3">
        <v>3</v>
      </c>
      <c r="G4" s="3">
        <v>3</v>
      </c>
      <c r="H4" s="3">
        <v>4</v>
      </c>
      <c r="I4" s="3">
        <v>4</v>
      </c>
      <c r="J4" s="3">
        <v>5</v>
      </c>
      <c r="K4" s="3">
        <v>6</v>
      </c>
    </row>
    <row r="5" spans="1:11" x14ac:dyDescent="0.25">
      <c r="A5" s="436"/>
      <c r="B5" s="1">
        <v>7</v>
      </c>
      <c r="C5" s="3">
        <v>2</v>
      </c>
      <c r="D5" s="3">
        <v>2</v>
      </c>
      <c r="E5" s="3">
        <v>3</v>
      </c>
      <c r="F5" s="3">
        <v>3</v>
      </c>
      <c r="G5" s="3">
        <v>4</v>
      </c>
      <c r="H5" s="3">
        <v>4</v>
      </c>
      <c r="I5" s="3">
        <v>5</v>
      </c>
      <c r="J5" s="3">
        <v>5</v>
      </c>
      <c r="K5" s="3">
        <v>6</v>
      </c>
    </row>
    <row r="6" spans="1:11" x14ac:dyDescent="0.25">
      <c r="A6" s="436"/>
      <c r="B6" s="1">
        <v>8</v>
      </c>
      <c r="C6" s="3">
        <v>2</v>
      </c>
      <c r="D6" s="3">
        <v>2</v>
      </c>
      <c r="E6" s="3">
        <v>3</v>
      </c>
      <c r="F6" s="3">
        <v>3</v>
      </c>
      <c r="G6" s="3">
        <v>4</v>
      </c>
      <c r="H6" s="3">
        <v>4</v>
      </c>
      <c r="I6" s="3">
        <v>5</v>
      </c>
      <c r="J6" s="3">
        <v>6</v>
      </c>
      <c r="K6" s="3">
        <v>7</v>
      </c>
    </row>
    <row r="7" spans="1:11" x14ac:dyDescent="0.25">
      <c r="A7" s="436"/>
      <c r="B7" s="1">
        <v>9</v>
      </c>
      <c r="C7" s="3">
        <v>2</v>
      </c>
      <c r="D7" s="3">
        <v>3</v>
      </c>
      <c r="E7" s="3">
        <v>3</v>
      </c>
      <c r="F7" s="3">
        <v>3</v>
      </c>
      <c r="G7" s="3">
        <v>4</v>
      </c>
      <c r="H7" s="3">
        <v>4</v>
      </c>
      <c r="I7" s="3">
        <v>5</v>
      </c>
      <c r="J7" s="3">
        <v>6</v>
      </c>
      <c r="K7" s="3">
        <v>7</v>
      </c>
    </row>
    <row r="8" spans="1:11" x14ac:dyDescent="0.25">
      <c r="A8" s="436"/>
      <c r="B8" s="1">
        <v>10</v>
      </c>
      <c r="C8" s="3">
        <v>2</v>
      </c>
      <c r="D8" s="3">
        <v>3</v>
      </c>
      <c r="E8" s="3">
        <v>3</v>
      </c>
      <c r="F8" s="3">
        <v>4</v>
      </c>
      <c r="G8" s="3">
        <v>4</v>
      </c>
      <c r="H8" s="3">
        <v>5</v>
      </c>
      <c r="I8" s="3">
        <v>5</v>
      </c>
      <c r="J8" s="3">
        <v>6</v>
      </c>
      <c r="K8" s="3">
        <v>7</v>
      </c>
    </row>
    <row r="9" spans="1:11" x14ac:dyDescent="0.25">
      <c r="A9" s="436"/>
      <c r="B9" s="1">
        <v>11</v>
      </c>
      <c r="C9" s="3">
        <v>2</v>
      </c>
      <c r="D9" s="3">
        <v>3</v>
      </c>
      <c r="E9" s="3">
        <v>3</v>
      </c>
      <c r="F9" s="3">
        <v>4</v>
      </c>
      <c r="G9" s="3">
        <v>4</v>
      </c>
      <c r="H9" s="3">
        <v>5</v>
      </c>
      <c r="I9" s="3">
        <v>6</v>
      </c>
      <c r="J9" s="3">
        <v>7</v>
      </c>
      <c r="K9" s="3">
        <v>8</v>
      </c>
    </row>
    <row r="10" spans="1:11" x14ac:dyDescent="0.25">
      <c r="A10" s="436"/>
      <c r="B10" s="1">
        <v>12</v>
      </c>
      <c r="C10" s="3">
        <v>3</v>
      </c>
      <c r="D10" s="3">
        <v>3</v>
      </c>
      <c r="E10" s="3">
        <v>3</v>
      </c>
      <c r="F10" s="3">
        <v>4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</row>
    <row r="11" spans="1:11" x14ac:dyDescent="0.25">
      <c r="A11" s="436"/>
      <c r="B11" s="1">
        <v>13</v>
      </c>
      <c r="C11" s="3">
        <v>3</v>
      </c>
      <c r="D11" s="3">
        <v>3</v>
      </c>
      <c r="E11" s="3">
        <v>4</v>
      </c>
      <c r="F11" s="3">
        <v>4</v>
      </c>
      <c r="G11" s="3">
        <v>5</v>
      </c>
      <c r="H11" s="3">
        <v>5</v>
      </c>
      <c r="I11" s="3">
        <v>6</v>
      </c>
      <c r="J11" s="3">
        <v>7</v>
      </c>
      <c r="K11" s="3">
        <v>8</v>
      </c>
    </row>
    <row r="12" spans="1:11" x14ac:dyDescent="0.25">
      <c r="A12" s="436"/>
      <c r="B12" s="1">
        <v>14</v>
      </c>
      <c r="C12" s="3">
        <v>3</v>
      </c>
      <c r="D12" s="3">
        <v>3</v>
      </c>
      <c r="E12" s="3">
        <v>4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</row>
    <row r="13" spans="1:11" x14ac:dyDescent="0.25">
      <c r="A13" s="436"/>
      <c r="B13" s="1">
        <v>15</v>
      </c>
      <c r="C13" s="3">
        <v>3</v>
      </c>
      <c r="D13" s="3">
        <v>3</v>
      </c>
      <c r="E13" s="3">
        <v>4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</row>
    <row r="14" spans="1:11" x14ac:dyDescent="0.25">
      <c r="A14" s="436"/>
      <c r="B14" s="1">
        <v>16</v>
      </c>
      <c r="C14" s="3">
        <v>3</v>
      </c>
      <c r="D14" s="3">
        <v>4</v>
      </c>
      <c r="E14" s="3">
        <v>4</v>
      </c>
      <c r="F14" s="3">
        <v>5</v>
      </c>
      <c r="G14" s="3">
        <v>5</v>
      </c>
      <c r="H14" s="3">
        <v>6</v>
      </c>
      <c r="I14" s="3">
        <v>7</v>
      </c>
      <c r="J14" s="3">
        <v>8</v>
      </c>
      <c r="K14" s="3">
        <v>10</v>
      </c>
    </row>
    <row r="15" spans="1:11" x14ac:dyDescent="0.25">
      <c r="A15" s="436"/>
      <c r="B15" s="1">
        <v>17</v>
      </c>
      <c r="C15" s="3">
        <v>3</v>
      </c>
      <c r="D15" s="3">
        <v>4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</row>
    <row r="16" spans="1:11" x14ac:dyDescent="0.25">
      <c r="A16" s="436"/>
      <c r="B16" s="1">
        <v>18</v>
      </c>
      <c r="C16" s="3">
        <v>3</v>
      </c>
      <c r="D16" s="3">
        <v>4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11</v>
      </c>
    </row>
    <row r="17" spans="1:11" x14ac:dyDescent="0.25">
      <c r="A17" s="436"/>
      <c r="B17" s="1">
        <v>19</v>
      </c>
      <c r="C17" s="3">
        <v>4</v>
      </c>
      <c r="D17" s="3">
        <v>4</v>
      </c>
      <c r="E17" s="3">
        <v>5</v>
      </c>
      <c r="F17" s="3">
        <v>5</v>
      </c>
      <c r="G17" s="3">
        <v>6</v>
      </c>
      <c r="H17" s="3">
        <v>7</v>
      </c>
      <c r="I17" s="3">
        <v>9</v>
      </c>
      <c r="J17" s="3">
        <v>10</v>
      </c>
      <c r="K17" s="3">
        <v>12</v>
      </c>
    </row>
    <row r="18" spans="1:11" x14ac:dyDescent="0.25">
      <c r="A18" s="436"/>
      <c r="B18" s="1">
        <v>20</v>
      </c>
      <c r="C18" s="3">
        <v>4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12</v>
      </c>
    </row>
    <row r="19" spans="1:11" x14ac:dyDescent="0.25">
      <c r="A19" s="436"/>
      <c r="B19" s="1">
        <v>21</v>
      </c>
      <c r="C19" s="3">
        <v>4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11</v>
      </c>
      <c r="K19" s="3">
        <v>13</v>
      </c>
    </row>
    <row r="20" spans="1:11" x14ac:dyDescent="0.25">
      <c r="A20" s="436"/>
      <c r="B20" s="1">
        <v>22</v>
      </c>
      <c r="C20" s="3">
        <v>4</v>
      </c>
      <c r="D20" s="3">
        <v>5</v>
      </c>
      <c r="E20" s="3">
        <v>5</v>
      </c>
      <c r="F20" s="3">
        <v>6</v>
      </c>
      <c r="G20" s="3">
        <v>7</v>
      </c>
      <c r="H20" s="3">
        <v>9</v>
      </c>
      <c r="I20" s="3">
        <v>10</v>
      </c>
      <c r="J20" s="3">
        <v>12</v>
      </c>
      <c r="K20" s="3">
        <v>13</v>
      </c>
    </row>
    <row r="21" spans="1:11" x14ac:dyDescent="0.25">
      <c r="A21" s="436"/>
      <c r="B21" s="1">
        <v>23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  <c r="H21" s="3">
        <v>9</v>
      </c>
      <c r="I21" s="3">
        <v>11</v>
      </c>
      <c r="J21" s="3">
        <v>12</v>
      </c>
      <c r="K21" s="3">
        <v>14</v>
      </c>
    </row>
    <row r="22" spans="1:11" x14ac:dyDescent="0.25">
      <c r="A22" s="436"/>
      <c r="B22" s="1">
        <v>24</v>
      </c>
      <c r="C22" s="3">
        <v>4</v>
      </c>
      <c r="D22" s="3">
        <v>5</v>
      </c>
      <c r="E22" s="3">
        <v>6</v>
      </c>
      <c r="F22" s="3">
        <v>7</v>
      </c>
      <c r="G22" s="3">
        <v>8</v>
      </c>
      <c r="H22" s="3">
        <v>10</v>
      </c>
      <c r="I22" s="3">
        <v>11</v>
      </c>
      <c r="J22" s="3">
        <v>13</v>
      </c>
      <c r="K22" s="3">
        <v>15</v>
      </c>
    </row>
    <row r="23" spans="1:11" x14ac:dyDescent="0.25">
      <c r="A23" s="436"/>
      <c r="B23" s="1">
        <v>25</v>
      </c>
      <c r="C23" s="3">
        <v>5</v>
      </c>
      <c r="D23" s="3">
        <v>5</v>
      </c>
      <c r="E23" s="3">
        <v>6</v>
      </c>
      <c r="F23" s="3">
        <v>7</v>
      </c>
      <c r="G23" s="3">
        <v>9</v>
      </c>
      <c r="H23" s="3">
        <v>10</v>
      </c>
      <c r="I23" s="3">
        <v>12</v>
      </c>
      <c r="J23" s="3">
        <v>14</v>
      </c>
      <c r="K23" s="3" t="e">
        <f>NA()</f>
        <v>#N/A</v>
      </c>
    </row>
    <row r="24" spans="1:11" x14ac:dyDescent="0.25">
      <c r="A24" s="436"/>
      <c r="B24" s="1">
        <v>26</v>
      </c>
      <c r="C24" s="3">
        <v>5</v>
      </c>
      <c r="D24" s="3">
        <v>6</v>
      </c>
      <c r="E24" s="3">
        <v>7</v>
      </c>
      <c r="F24" s="3">
        <v>8</v>
      </c>
      <c r="G24" s="3">
        <v>9</v>
      </c>
      <c r="H24" s="3">
        <v>11</v>
      </c>
      <c r="I24" s="3">
        <v>12</v>
      </c>
      <c r="J24" s="3">
        <v>14</v>
      </c>
      <c r="K24" s="3" t="e">
        <f>NA()</f>
        <v>#N/A</v>
      </c>
    </row>
    <row r="25" spans="1:11" x14ac:dyDescent="0.25">
      <c r="A25" s="436"/>
      <c r="B25" s="1">
        <v>27</v>
      </c>
      <c r="C25" s="3">
        <v>5</v>
      </c>
      <c r="D25" s="3">
        <v>6</v>
      </c>
      <c r="E25" s="3">
        <v>7</v>
      </c>
      <c r="F25" s="3">
        <v>8</v>
      </c>
      <c r="G25" s="3">
        <v>10</v>
      </c>
      <c r="H25" s="3">
        <v>11</v>
      </c>
      <c r="I25" s="3">
        <v>13</v>
      </c>
      <c r="J25" s="3">
        <v>15</v>
      </c>
      <c r="K25" s="3" t="e">
        <f>NA()</f>
        <v>#N/A</v>
      </c>
    </row>
    <row r="26" spans="1:11" x14ac:dyDescent="0.25">
      <c r="A26" s="436"/>
      <c r="B26" s="1">
        <v>28</v>
      </c>
      <c r="C26" s="3">
        <v>5</v>
      </c>
      <c r="D26" s="3">
        <v>6</v>
      </c>
      <c r="E26" s="3">
        <v>7</v>
      </c>
      <c r="F26" s="3">
        <v>9</v>
      </c>
      <c r="G26" s="3">
        <v>10</v>
      </c>
      <c r="H26" s="3">
        <v>12</v>
      </c>
      <c r="I26" s="3">
        <v>14</v>
      </c>
      <c r="J26" s="3" t="e">
        <f>NA()</f>
        <v>#N/A</v>
      </c>
      <c r="K26" s="3" t="e">
        <f>NA()</f>
        <v>#N/A</v>
      </c>
    </row>
    <row r="27" spans="1:11" x14ac:dyDescent="0.25">
      <c r="A27" s="436"/>
      <c r="B27" s="1">
        <v>29</v>
      </c>
      <c r="C27" s="3">
        <v>6</v>
      </c>
      <c r="D27" s="3">
        <v>7</v>
      </c>
      <c r="E27" s="3">
        <v>8</v>
      </c>
      <c r="F27" s="3">
        <v>9</v>
      </c>
      <c r="G27" s="3">
        <v>11</v>
      </c>
      <c r="H27" s="3">
        <v>12</v>
      </c>
      <c r="I27" s="3">
        <v>14</v>
      </c>
      <c r="J27" s="3" t="e">
        <f>NA()</f>
        <v>#N/A</v>
      </c>
      <c r="K27" s="3" t="e">
        <f>NA()</f>
        <v>#N/A</v>
      </c>
    </row>
    <row r="28" spans="1:11" x14ac:dyDescent="0.25">
      <c r="A28" s="436"/>
      <c r="B28" s="1">
        <v>30</v>
      </c>
      <c r="C28" s="3">
        <v>6</v>
      </c>
      <c r="D28" s="3">
        <v>7</v>
      </c>
      <c r="E28" s="3">
        <v>8</v>
      </c>
      <c r="F28" s="3">
        <v>10</v>
      </c>
      <c r="G28" s="3">
        <v>11</v>
      </c>
      <c r="H28" s="3">
        <v>13</v>
      </c>
      <c r="I28" s="3">
        <v>15</v>
      </c>
      <c r="J28" s="3" t="e">
        <f>NA()</f>
        <v>#N/A</v>
      </c>
      <c r="K28" s="3" t="e">
        <f>NA()</f>
        <v>#N/A</v>
      </c>
    </row>
    <row r="29" spans="1:11" x14ac:dyDescent="0.25">
      <c r="A29" s="436"/>
      <c r="B29" s="1">
        <v>31</v>
      </c>
      <c r="C29" s="3">
        <v>6</v>
      </c>
      <c r="D29" s="3">
        <v>7</v>
      </c>
      <c r="E29" s="3">
        <v>9</v>
      </c>
      <c r="F29" s="3">
        <v>10</v>
      </c>
      <c r="G29" s="3">
        <v>12</v>
      </c>
      <c r="H29" s="3">
        <v>14</v>
      </c>
      <c r="I29" s="3" t="e">
        <f>NA()</f>
        <v>#N/A</v>
      </c>
      <c r="J29" s="3" t="e">
        <f>NA()</f>
        <v>#N/A</v>
      </c>
      <c r="K29" s="3" t="e">
        <f>NA()</f>
        <v>#N/A</v>
      </c>
    </row>
    <row r="30" spans="1:11" x14ac:dyDescent="0.25">
      <c r="A30" s="436"/>
      <c r="B30" s="1">
        <v>32</v>
      </c>
      <c r="C30" s="3">
        <v>7</v>
      </c>
      <c r="D30" s="3">
        <v>8</v>
      </c>
      <c r="E30" s="3">
        <v>9</v>
      </c>
      <c r="F30" s="3">
        <v>11</v>
      </c>
      <c r="G30" s="3">
        <v>12</v>
      </c>
      <c r="H30" s="3">
        <v>14</v>
      </c>
      <c r="I30" s="3" t="e">
        <f>NA()</f>
        <v>#N/A</v>
      </c>
      <c r="J30" s="3" t="e">
        <f>NA()</f>
        <v>#N/A</v>
      </c>
      <c r="K30" s="3" t="e">
        <f>NA()</f>
        <v>#N/A</v>
      </c>
    </row>
    <row r="31" spans="1:11" x14ac:dyDescent="0.25">
      <c r="A31" s="436"/>
      <c r="B31" s="1">
        <v>33</v>
      </c>
      <c r="C31" s="3">
        <v>7</v>
      </c>
      <c r="D31" s="3">
        <v>8</v>
      </c>
      <c r="E31" s="3">
        <v>10</v>
      </c>
      <c r="F31" s="3">
        <v>11</v>
      </c>
      <c r="G31" s="3">
        <v>13</v>
      </c>
      <c r="H31" s="3">
        <v>15</v>
      </c>
      <c r="I31" s="3" t="e">
        <f>NA()</f>
        <v>#N/A</v>
      </c>
      <c r="J31" s="3" t="e">
        <f>NA()</f>
        <v>#N/A</v>
      </c>
      <c r="K31" s="3" t="e">
        <f>NA()</f>
        <v>#N/A</v>
      </c>
    </row>
    <row r="32" spans="1:11" x14ac:dyDescent="0.25">
      <c r="A32" s="436"/>
      <c r="B32" s="1">
        <v>34</v>
      </c>
      <c r="C32" s="3">
        <v>7</v>
      </c>
      <c r="D32" s="3">
        <v>9</v>
      </c>
      <c r="E32" s="3">
        <v>10</v>
      </c>
      <c r="F32" s="3">
        <v>12</v>
      </c>
      <c r="G32" s="3">
        <v>14</v>
      </c>
      <c r="H32" s="3" t="e">
        <f>NA()</f>
        <v>#N/A</v>
      </c>
      <c r="I32" s="3" t="e">
        <f>NA()</f>
        <v>#N/A</v>
      </c>
      <c r="J32" s="3" t="e">
        <f>NA()</f>
        <v>#N/A</v>
      </c>
      <c r="K32" s="3" t="e">
        <f>NA()</f>
        <v>#N/A</v>
      </c>
    </row>
    <row r="33" spans="1:11" x14ac:dyDescent="0.25">
      <c r="A33" s="436"/>
      <c r="B33" s="1">
        <v>35</v>
      </c>
      <c r="C33" s="3">
        <v>8</v>
      </c>
      <c r="D33" s="3">
        <v>9</v>
      </c>
      <c r="E33" s="3">
        <v>11</v>
      </c>
      <c r="F33" s="3">
        <v>12</v>
      </c>
      <c r="G33" s="3">
        <v>15</v>
      </c>
      <c r="H33" s="3" t="e">
        <f>NA()</f>
        <v>#N/A</v>
      </c>
      <c r="I33" s="3" t="e">
        <f>NA()</f>
        <v>#N/A</v>
      </c>
      <c r="J33" s="3" t="e">
        <f>NA()</f>
        <v>#N/A</v>
      </c>
      <c r="K33" s="3" t="e">
        <f>NA()</f>
        <v>#N/A</v>
      </c>
    </row>
  </sheetData>
  <mergeCells count="2">
    <mergeCell ref="C1:K1"/>
    <mergeCell ref="A3:A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Titelseite</vt:lpstr>
      <vt:lpstr>Dateneingabe</vt:lpstr>
      <vt:lpstr>Richtwertverfahren</vt:lpstr>
      <vt:lpstr>DVGW Grundschutz</vt:lpstr>
      <vt:lpstr>Schreiben an Gemeinde</vt:lpstr>
      <vt:lpstr>Ermittlung was vorhanden ist</vt:lpstr>
      <vt:lpstr>Hilfreiches einfach erklärt</vt:lpstr>
      <vt:lpstr>Artikel Schober</vt:lpstr>
      <vt:lpstr>Rechenblatt Richtwerte</vt:lpstr>
      <vt:lpstr>Dateneingabe!Druckbereich</vt:lpstr>
      <vt:lpstr>'DVGW Grundschutz'!Druckbereich</vt:lpstr>
      <vt:lpstr>'Ermittlung was vorhanden ist'!Druckbereich</vt:lpstr>
      <vt:lpstr>'Hilfreiches einfach erklärt'!Druckbereich</vt:lpstr>
      <vt:lpstr>Richtwertverfahren!Druckbereich</vt:lpstr>
      <vt:lpstr>'Schreiben an Gemeinde'!Druckbereich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Schraufstetter</dc:creator>
  <cp:lastModifiedBy>Alois Schraufstetter</cp:lastModifiedBy>
  <cp:lastPrinted>2016-05-28T05:44:06Z</cp:lastPrinted>
  <dcterms:created xsi:type="dcterms:W3CDTF">2015-05-25T14:09:56Z</dcterms:created>
  <dcterms:modified xsi:type="dcterms:W3CDTF">2016-05-29T14:39:08Z</dcterms:modified>
</cp:coreProperties>
</file>